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7 с измен" sheetId="3" r:id="rId3"/>
  </sheets>
  <definedNames>
    <definedName name="_xlnm._FilterDatabase" localSheetId="2" hidden="1">'17 с измен'!$A$17:$D$269</definedName>
  </definedNames>
  <calcPr fullCalcOnLoad="1"/>
</workbook>
</file>

<file path=xl/sharedStrings.xml><?xml version="1.0" encoding="utf-8"?>
<sst xmlns="http://schemas.openxmlformats.org/spreadsheetml/2006/main" count="621" uniqueCount="290">
  <si>
    <t>Наименование кода</t>
  </si>
  <si>
    <t>Сумма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</si>
  <si>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</si>
  <si>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</si>
  <si>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</si>
  <si>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</si>
  <si>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</si>
  <si>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</si>
  <si>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</si>
  <si>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</si>
  <si>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</si>
  <si>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</si>
  <si>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</si>
  <si>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</si>
  <si>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</si>
  <si>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к решению окружного Совета депутатов</t>
  </si>
  <si>
    <t>Зеленоградского городского округа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</si>
  <si>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</si>
  <si>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</si>
  <si>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</si>
  <si>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</si>
  <si>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</si>
  <si>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</si>
  <si>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</si>
  <si>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</si>
  <si>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</si>
  <si>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</si>
  <si>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</si>
  <si>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</si>
  <si>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</si>
  <si>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</si>
  <si>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</si>
  <si>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</si>
  <si>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</si>
  <si>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</si>
  <si>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</si>
  <si>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</si>
  <si>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</si>
  <si>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</si>
  <si>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</si>
  <si>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</si>
  <si>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</si>
  <si>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</si>
  <si>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</si>
  <si>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</si>
  <si>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</si>
  <si>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</si>
  <si>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</si>
  <si>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</si>
  <si>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</si>
  <si>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</si>
  <si>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</si>
  <si>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</si>
  <si>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</si>
  <si>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</si>
  <si>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</si>
  <si>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</si>
  <si>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</si>
  <si>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</si>
  <si>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</si>
  <si>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</si>
  <si>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</si>
  <si>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</si>
  <si>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</si>
  <si>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</si>
  <si>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</si>
  <si>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</si>
  <si>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</si>
  <si>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</si>
  <si>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</si>
  <si>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</si>
  <si>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</si>
  <si>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</si>
  <si>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</si>
  <si>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</si>
  <si>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</si>
  <si>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</si>
  <si>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</si>
  <si>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</si>
  <si>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</si>
  <si>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</si>
  <si>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</si>
  <si>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</si>
  <si>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</si>
  <si>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</si>
  <si>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</si>
  <si>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</si>
  <si>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</si>
  <si>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</si>
  <si>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</si>
  <si>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</si>
  <si>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</si>
  <si>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</si>
  <si>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</si>
  <si>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</si>
  <si>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</si>
  <si>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</si>
  <si>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</si>
  <si>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</si>
  <si>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</si>
  <si>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</si>
  <si>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</si>
  <si>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</si>
  <si>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0610050380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</si>
  <si>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</si>
  <si>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</si>
  <si>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</si>
  <si>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0620200000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</si>
  <si>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</si>
  <si>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</si>
  <si>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</si>
  <si>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</si>
  <si>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</si>
  <si>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</si>
  <si>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</si>
  <si>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</si>
  <si>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</si>
  <si>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0100000000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</si>
  <si>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</si>
  <si>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</si>
  <si>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</si>
  <si>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</si>
  <si>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</si>
  <si>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</si>
  <si>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</si>
  <si>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</si>
  <si>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</si>
  <si>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</si>
  <si>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</si>
  <si>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</si>
  <si>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</si>
  <si>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</si>
  <si>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</si>
  <si>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</si>
  <si>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</si>
  <si>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</si>
  <si>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</si>
  <si>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</si>
  <si>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</si>
  <si>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</si>
  <si>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</si>
  <si>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</si>
  <si>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</si>
  <si>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</si>
  <si>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</si>
  <si>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</si>
  <si>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</si>
  <si>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</si>
  <si>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</si>
  <si>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03100П4010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</si>
  <si>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</si>
  <si>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</si>
  <si>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</si>
  <si>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</si>
  <si>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</si>
  <si>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</si>
  <si>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</si>
  <si>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</si>
  <si>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</si>
  <si>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</si>
  <si>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</si>
  <si>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</si>
  <si>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</si>
  <si>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</si>
  <si>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</si>
  <si>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</si>
  <si>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</si>
  <si>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</si>
  <si>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</si>
  <si>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</si>
  <si>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</si>
  <si>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</si>
  <si>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</si>
  <si>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</si>
  <si>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</si>
  <si>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</si>
  <si>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</si>
  <si>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</si>
  <si>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</si>
  <si>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</si>
  <si>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</si>
  <si>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</si>
  <si>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</si>
  <si>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</si>
  <si>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</si>
  <si>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</si>
  <si>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</si>
  <si>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</si>
  <si>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</si>
  <si>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</si>
  <si>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</si>
  <si>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</si>
  <si>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</si>
  <si>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</si>
  <si>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</si>
  <si>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</si>
  <si>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</si>
  <si>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</si>
  <si>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</si>
  <si>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</si>
  <si>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</si>
  <si>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</si>
  <si>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</si>
  <si>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</si>
  <si>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</si>
  <si>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</si>
  <si>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</si>
  <si>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</si>
  <si>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</si>
  <si>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</si>
  <si>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</si>
  <si>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</si>
  <si>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</si>
  <si>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</si>
  <si>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</si>
  <si>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</si>
  <si>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</si>
  <si>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</si>
  <si>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</si>
  <si>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</si>
  <si>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</si>
  <si>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</si>
  <si>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</si>
  <si>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</si>
  <si>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</si>
  <si>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</si>
  <si>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</si>
  <si>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</si>
  <si>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</si>
  <si>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</si>
  <si>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05300071120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</si>
  <si>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</si>
  <si>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</si>
  <si>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</si>
  <si>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</si>
  <si>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</si>
  <si>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</si>
  <si>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2017 год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</si>
  <si>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</si>
  <si>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</si>
  <si>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</si>
  <si>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 Обеспечение обеспечение казенного учреждения"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</si>
  <si>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</si>
  <si>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</si>
  <si>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</si>
  <si>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0512003010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</si>
  <si>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</si>
  <si>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</si>
  <si>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</si>
  <si>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Проведение мероприятия "Балтийское поле"</t>
  </si>
  <si>
    <t>0610001010</t>
  </si>
  <si>
    <t>06100001010</t>
  </si>
  <si>
    <t>Мероведение мероприятий "Борьба с борьщевиком "Сосновского"</t>
  </si>
  <si>
    <t>0620001020</t>
  </si>
  <si>
    <t>финпомощь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</si>
  <si>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</si>
  <si>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</si>
  <si>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</si>
  <si>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</si>
  <si>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06300R0185</t>
  </si>
  <si>
    <t>0630050185</t>
  </si>
  <si>
    <t>Устойчивое развитие сельских территорий  (предоставление  социальных выплат на  строительство (приобретение) жилья гражданам, проживающим в сельской местности, в  том числе молодых семей и молодых специалистов) (Ф.Б.)</t>
  </si>
  <si>
    <t>Поддержка сельскохозяйственных  товаропроизводителей</t>
  </si>
  <si>
    <t>Подпрограмма" Обеспечение и совершнствование услуг казенными учреждениями"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</si>
  <si>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</si>
  <si>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>Обеспечение дополнительным питанием тубинфицированных  детей  в соотвествии с Постановлением Главы МО "Зеленоградский район"   от 13.02.2008г. №126</t>
  </si>
  <si>
    <t>Организация коек сестренского ухода в соотвествии с Постановлением Главы МО "Зеленоградский район"  от 12.03.2008г. №300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</si>
  <si>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</si>
  <si>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Подпрограмма "Вовлечение в оборот земель сельскохозяйственного назначения на территории муниципального образования Зеленоградский городской округ"</t>
  </si>
  <si>
    <t>сумма</t>
  </si>
  <si>
    <t>0700001010</t>
  </si>
  <si>
    <t>Содержание мунципального казенного учреждение "Плантаже"</t>
  </si>
  <si>
    <t>Основное мероприятие "Развитие и обслуживание системы АПК "Безопасный город"</t>
  </si>
  <si>
    <t>0106001010</t>
  </si>
  <si>
    <t>Распределение бюджетных ассигнований  бюджета  Зеленоградского  городского округа  на 2017 год  по   целевым статьям  (муниципальным  программам   и непрограммным  направлениям  деятельности),  группам видов  классификации расходов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</si>
  <si>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</t>
  </si>
  <si>
    <t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</si>
  <si>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</t>
  </si>
  <si>
    <t>Субсидии на мероприятия подпрограммы "Обеспечение жильем молодых семей ФЦП "Жилище" (Ф.Б.)</t>
  </si>
  <si>
    <t>03600R0200</t>
  </si>
  <si>
    <t xml:space="preserve">Комплектование книжных фондов муниципальных библиотек </t>
  </si>
  <si>
    <t>0400R5190</t>
  </si>
  <si>
    <t>"О бюджете  МО "Зеленоградский городской округ" на 2017 год и на плановый   период 2018 и 2019 годов"</t>
  </si>
  <si>
    <t>Приложение №3</t>
  </si>
  <si>
    <t>"О внесении изменений в решение окружного Совета депутатов МО "Зеленоградский городской окргу"  от 14 декабря 2016 года №104 "О бюджете  МО "Зеленоградский городской округ" на 2017 год и на плановый   период 2018 и 2019 годов"</t>
  </si>
  <si>
    <t>Основное  мероприятие " Осуществление переданных полномочий Российской Федерации на государственную регистрацию актов гражданского состояния"</t>
  </si>
  <si>
    <t>Приложение № 9</t>
  </si>
  <si>
    <t xml:space="preserve"> "14" декабря 2016 г.№104</t>
  </si>
  <si>
    <t xml:space="preserve">Развитие коммунального хозяйства </t>
  </si>
  <si>
    <t>от 24 мая 2017 года №143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</si>
</sst>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righ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6.140625" style="0" customWidth="1"/>
    <col min="2" max="2" width="13.28125" style="1" customWidth="1"/>
    <col min="3" max="3" width="8.140625" style="1" customWidth="1"/>
    <col min="4" max="4" width="10.7109375" style="0" hidden="1" customWidth="1"/>
    <col min="5" max="5" width="11.140625" style="0" hidden="1" customWidth="1"/>
    <col min="6" max="6" width="11.421875" style="3" customWidth="1"/>
  </cols>
  <sheetData>
    <row r="2" spans="2:6" ht="12.75">
      <c r="B2" s="68" t="s">
        <v>283</v>
      </c>
      <c r="C2" s="68"/>
      <c r="D2" s="68"/>
      <c r="E2" s="68"/>
      <c r="F2" s="68"/>
    </row>
    <row r="3" spans="2:6" ht="12.75">
      <c r="B3" s="71" t="s">
        <v>15</v>
      </c>
      <c r="C3" s="71"/>
      <c r="D3" s="71"/>
      <c r="E3" s="71"/>
      <c r="F3" s="71"/>
    </row>
    <row r="4" spans="2:6" ht="15.75" customHeight="1">
      <c r="B4" s="71" t="s">
        <v>16</v>
      </c>
      <c r="C4" s="71"/>
      <c r="D4" s="71"/>
      <c r="E4" s="71"/>
      <c r="F4" s="71"/>
    </row>
    <row r="5" spans="2:6" ht="105" customHeight="1">
      <c r="B5" s="70" t="s">
        <v>284</v>
      </c>
      <c r="C5" s="70"/>
      <c r="D5" s="70"/>
      <c r="E5" s="70"/>
      <c r="F5" s="70"/>
    </row>
    <row r="6" ht="12.75">
      <c r="C6" s="1" t="s">
        <v>289</v>
      </c>
    </row>
    <row r="7" spans="1:6" ht="12.75">
      <c r="A7" s="68" t="s">
        <v>286</v>
      </c>
      <c r="B7" s="68"/>
      <c r="C7" s="68"/>
      <c r="D7" s="68"/>
      <c r="E7" s="68"/>
      <c r="F7" s="68"/>
    </row>
    <row r="8" spans="1:6" ht="12.75">
      <c r="A8" s="69" t="s">
        <v>15</v>
      </c>
      <c r="B8" s="69"/>
      <c r="C8" s="69"/>
      <c r="D8" s="69"/>
      <c r="E8" s="69"/>
      <c r="F8" s="69"/>
    </row>
    <row r="9" spans="1:6" ht="12" customHeight="1">
      <c r="A9" s="69" t="s">
        <v>16</v>
      </c>
      <c r="B9" s="69"/>
      <c r="C9" s="69"/>
      <c r="D9" s="69"/>
      <c r="E9" s="69"/>
      <c r="F9" s="69"/>
    </row>
    <row r="10" spans="2:6" ht="27.75" customHeight="1">
      <c r="B10" s="70" t="s">
        <v>282</v>
      </c>
      <c r="C10" s="70"/>
      <c r="D10" s="70"/>
      <c r="E10" s="70"/>
      <c r="F10" s="70"/>
    </row>
    <row r="11" spans="2:6" ht="12.75">
      <c r="B11" s="69" t="s">
        <v>287</v>
      </c>
      <c r="C11" s="69"/>
      <c r="D11" s="69"/>
      <c r="E11" s="69"/>
      <c r="F11" s="69"/>
    </row>
    <row r="12" spans="2:6" ht="12.75">
      <c r="B12" s="22"/>
      <c r="C12" s="22"/>
      <c r="D12" s="22"/>
      <c r="E12" s="22"/>
      <c r="F12" s="62"/>
    </row>
    <row r="13" spans="1:7" ht="48.75" customHeight="1">
      <c r="A13" s="76" t="s">
        <v>274</v>
      </c>
      <c r="B13" s="76"/>
      <c r="C13" s="76"/>
      <c r="D13" s="76"/>
      <c r="E13" s="76"/>
      <c r="F13" s="76"/>
      <c r="G13" s="56"/>
    </row>
    <row r="14" spans="3:6" ht="12.75">
      <c r="C14" s="75" t="s">
        <v>34</v>
      </c>
      <c r="D14" s="75"/>
      <c r="E14" s="75"/>
      <c r="F14" s="75"/>
    </row>
    <row r="15" spans="1:6" ht="15.75">
      <c r="A15" s="72" t="s">
        <v>0</v>
      </c>
      <c r="B15" s="73" t="s">
        <v>32</v>
      </c>
      <c r="C15" s="73" t="s">
        <v>33</v>
      </c>
      <c r="D15" s="61" t="s">
        <v>1</v>
      </c>
      <c r="E15" s="60"/>
      <c r="F15" s="63" t="s">
        <v>269</v>
      </c>
    </row>
    <row r="16" spans="1:6" ht="15.75">
      <c r="A16" s="72"/>
      <c r="B16" s="74"/>
      <c r="C16" s="74"/>
      <c r="D16" s="4" t="s">
        <v>237</v>
      </c>
      <c r="E16" s="4" t="s">
        <v>254</v>
      </c>
      <c r="F16" s="13">
        <v>2017</v>
      </c>
    </row>
    <row r="17" spans="1:6" ht="47.25">
      <c r="A17" s="5" t="s">
        <v>3</v>
      </c>
      <c r="B17" s="7" t="s">
        <v>117</v>
      </c>
      <c r="C17" s="7"/>
      <c r="D17" s="6">
        <f>D18+D21+D25+D34</f>
        <v>79655.90000000001</v>
      </c>
      <c r="E17" s="6">
        <f>E18+E21+E25+E34</f>
        <v>150</v>
      </c>
      <c r="F17" s="6">
        <f>F18+F21+F25+F34</f>
        <v>79805.90000000001</v>
      </c>
    </row>
    <row r="18" spans="1:6" ht="72" customHeight="1">
      <c r="A18" s="23" t="s">
        <v>240</v>
      </c>
      <c r="B18" s="24" t="s">
        <v>118</v>
      </c>
      <c r="C18" s="24"/>
      <c r="D18" s="25">
        <f>D19</f>
        <v>1342.23</v>
      </c>
      <c r="E18" s="25">
        <f>E19</f>
        <v>0</v>
      </c>
      <c r="F18" s="55">
        <f aca="true" t="shared" si="0" ref="F18:F49">D18+E18</f>
        <v>1342.23</v>
      </c>
    </row>
    <row r="19" spans="1:6" ht="54" customHeight="1">
      <c r="A19" s="10" t="s">
        <v>119</v>
      </c>
      <c r="B19" s="11" t="s">
        <v>118</v>
      </c>
      <c r="C19" s="11"/>
      <c r="D19" s="4">
        <f>D20</f>
        <v>1342.23</v>
      </c>
      <c r="E19" s="4">
        <f>E20</f>
        <v>0</v>
      </c>
      <c r="F19" s="55">
        <f t="shared" si="0"/>
        <v>1342.23</v>
      </c>
    </row>
    <row r="20" spans="1:6" ht="101.25" customHeight="1">
      <c r="A20" s="10" t="s">
        <v>41</v>
      </c>
      <c r="B20" s="11" t="s">
        <v>118</v>
      </c>
      <c r="C20" s="11" t="s">
        <v>42</v>
      </c>
      <c r="D20" s="4">
        <v>1342.23</v>
      </c>
      <c r="E20" s="4"/>
      <c r="F20" s="55">
        <f t="shared" si="0"/>
        <v>1342.23</v>
      </c>
    </row>
    <row r="21" spans="1:6" ht="57" customHeight="1">
      <c r="A21" s="23" t="s">
        <v>120</v>
      </c>
      <c r="B21" s="24" t="s">
        <v>122</v>
      </c>
      <c r="C21" s="24"/>
      <c r="D21" s="25">
        <f>D22</f>
        <v>49235.4</v>
      </c>
      <c r="E21" s="25">
        <f>E22</f>
        <v>0</v>
      </c>
      <c r="F21" s="55">
        <f t="shared" si="0"/>
        <v>49235.4</v>
      </c>
    </row>
    <row r="22" spans="1:6" ht="61.5" customHeight="1">
      <c r="A22" s="10" t="s">
        <v>121</v>
      </c>
      <c r="B22" s="11" t="s">
        <v>122</v>
      </c>
      <c r="C22" s="11"/>
      <c r="D22" s="4">
        <f>D23+D24</f>
        <v>49235.4</v>
      </c>
      <c r="E22" s="4">
        <f>E23+E24</f>
        <v>0</v>
      </c>
      <c r="F22" s="55">
        <f t="shared" si="0"/>
        <v>49235.4</v>
      </c>
    </row>
    <row r="23" spans="1:6" ht="103.5" customHeight="1">
      <c r="A23" s="10" t="s">
        <v>41</v>
      </c>
      <c r="B23" s="11" t="s">
        <v>122</v>
      </c>
      <c r="C23" s="11" t="s">
        <v>42</v>
      </c>
      <c r="D23" s="4">
        <v>44822</v>
      </c>
      <c r="E23" s="4"/>
      <c r="F23" s="55">
        <f t="shared" si="0"/>
        <v>44822</v>
      </c>
    </row>
    <row r="24" spans="1:6" ht="41.25" customHeight="1">
      <c r="A24" s="10" t="s">
        <v>43</v>
      </c>
      <c r="B24" s="11" t="s">
        <v>122</v>
      </c>
      <c r="C24" s="11" t="s">
        <v>44</v>
      </c>
      <c r="D24" s="4">
        <v>4413.4</v>
      </c>
      <c r="E24" s="4"/>
      <c r="F24" s="55">
        <f t="shared" si="0"/>
        <v>4413.4</v>
      </c>
    </row>
    <row r="25" spans="1:6" ht="47.25" customHeight="1">
      <c r="A25" s="23" t="s">
        <v>263</v>
      </c>
      <c r="B25" s="24" t="s">
        <v>123</v>
      </c>
      <c r="C25" s="24"/>
      <c r="D25" s="25">
        <f>D26+D30</f>
        <v>28978.27</v>
      </c>
      <c r="E25" s="25">
        <f>E26+E30</f>
        <v>150</v>
      </c>
      <c r="F25" s="55">
        <f t="shared" si="0"/>
        <v>29128.27</v>
      </c>
    </row>
    <row r="26" spans="1:6" ht="45" customHeight="1">
      <c r="A26" s="23" t="s">
        <v>241</v>
      </c>
      <c r="B26" s="24" t="s">
        <v>273</v>
      </c>
      <c r="C26" s="24"/>
      <c r="D26" s="25">
        <f>D27+D28+D29</f>
        <v>16115.77</v>
      </c>
      <c r="E26" s="25">
        <f>E27+E28+E29</f>
        <v>0</v>
      </c>
      <c r="F26" s="55">
        <f t="shared" si="0"/>
        <v>16115.77</v>
      </c>
    </row>
    <row r="27" spans="1:6" ht="102.75" customHeight="1">
      <c r="A27" s="10" t="s">
        <v>41</v>
      </c>
      <c r="B27" s="11" t="s">
        <v>273</v>
      </c>
      <c r="C27" s="11" t="s">
        <v>42</v>
      </c>
      <c r="D27" s="4">
        <v>12888.83</v>
      </c>
      <c r="E27" s="4"/>
      <c r="F27" s="55">
        <f t="shared" si="0"/>
        <v>12888.83</v>
      </c>
    </row>
    <row r="28" spans="1:6" ht="37.5" customHeight="1">
      <c r="A28" s="10" t="s">
        <v>43</v>
      </c>
      <c r="B28" s="11" t="s">
        <v>273</v>
      </c>
      <c r="C28" s="11" t="s">
        <v>44</v>
      </c>
      <c r="D28" s="4">
        <v>3183.24</v>
      </c>
      <c r="E28" s="4"/>
      <c r="F28" s="55">
        <f t="shared" si="0"/>
        <v>3183.24</v>
      </c>
    </row>
    <row r="29" spans="1:6" ht="25.5" customHeight="1">
      <c r="A29" s="10" t="s">
        <v>63</v>
      </c>
      <c r="B29" s="11" t="s">
        <v>273</v>
      </c>
      <c r="C29" s="11" t="s">
        <v>62</v>
      </c>
      <c r="D29" s="4">
        <v>43.7</v>
      </c>
      <c r="E29" s="4"/>
      <c r="F29" s="55">
        <f t="shared" si="0"/>
        <v>43.7</v>
      </c>
    </row>
    <row r="30" spans="1:6" ht="63" customHeight="1">
      <c r="A30" s="23" t="s">
        <v>191</v>
      </c>
      <c r="B30" s="24" t="s">
        <v>123</v>
      </c>
      <c r="C30" s="24"/>
      <c r="D30" s="25">
        <f>D31</f>
        <v>12862.5</v>
      </c>
      <c r="E30" s="25">
        <f>E31</f>
        <v>150</v>
      </c>
      <c r="F30" s="55">
        <f t="shared" si="0"/>
        <v>13012.5</v>
      </c>
    </row>
    <row r="31" spans="1:6" ht="35.25" customHeight="1">
      <c r="A31" s="10" t="s">
        <v>190</v>
      </c>
      <c r="B31" s="11" t="s">
        <v>123</v>
      </c>
      <c r="C31" s="11"/>
      <c r="D31" s="4">
        <f>D32+D33</f>
        <v>12862.5</v>
      </c>
      <c r="E31" s="4">
        <f>E32+E33</f>
        <v>150</v>
      </c>
      <c r="F31" s="55">
        <f t="shared" si="0"/>
        <v>13012.5</v>
      </c>
    </row>
    <row r="32" spans="1:6" ht="101.25" customHeight="1">
      <c r="A32" s="10" t="s">
        <v>41</v>
      </c>
      <c r="B32" s="11" t="s">
        <v>123</v>
      </c>
      <c r="C32" s="11" t="s">
        <v>42</v>
      </c>
      <c r="D32" s="4">
        <v>9560.33</v>
      </c>
      <c r="E32" s="4"/>
      <c r="F32" s="55">
        <f t="shared" si="0"/>
        <v>9560.33</v>
      </c>
    </row>
    <row r="33" spans="1:6" ht="42.75" customHeight="1">
      <c r="A33" s="10" t="s">
        <v>43</v>
      </c>
      <c r="B33" s="11" t="s">
        <v>123</v>
      </c>
      <c r="C33" s="11" t="s">
        <v>44</v>
      </c>
      <c r="D33" s="4">
        <v>3302.17</v>
      </c>
      <c r="E33" s="4">
        <v>150</v>
      </c>
      <c r="F33" s="55">
        <f t="shared" si="0"/>
        <v>3452.17</v>
      </c>
    </row>
    <row r="34" spans="1:6" ht="57" customHeight="1">
      <c r="A34" s="23" t="s">
        <v>124</v>
      </c>
      <c r="B34" s="24" t="s">
        <v>125</v>
      </c>
      <c r="C34" s="24"/>
      <c r="D34" s="25">
        <f>D35</f>
        <v>100</v>
      </c>
      <c r="E34" s="25">
        <f>E35</f>
        <v>0</v>
      </c>
      <c r="F34" s="55">
        <f t="shared" si="0"/>
        <v>100</v>
      </c>
    </row>
    <row r="35" spans="1:6" ht="47.25" customHeight="1">
      <c r="A35" s="10" t="s">
        <v>11</v>
      </c>
      <c r="B35" s="11" t="s">
        <v>125</v>
      </c>
      <c r="C35" s="11"/>
      <c r="D35" s="4">
        <f>D36</f>
        <v>100</v>
      </c>
      <c r="E35" s="4">
        <f>E36</f>
        <v>0</v>
      </c>
      <c r="F35" s="55">
        <f t="shared" si="0"/>
        <v>100</v>
      </c>
    </row>
    <row r="36" spans="1:6" ht="35.25" customHeight="1">
      <c r="A36" s="10" t="s">
        <v>43</v>
      </c>
      <c r="B36" s="11" t="s">
        <v>125</v>
      </c>
      <c r="C36" s="11" t="s">
        <v>44</v>
      </c>
      <c r="D36" s="4">
        <v>100</v>
      </c>
      <c r="E36" s="4"/>
      <c r="F36" s="55">
        <f t="shared" si="0"/>
        <v>100</v>
      </c>
    </row>
    <row r="37" spans="1:6" ht="89.25" customHeight="1">
      <c r="A37" s="5" t="s">
        <v>18</v>
      </c>
      <c r="B37" s="7" t="s">
        <v>66</v>
      </c>
      <c r="C37" s="7"/>
      <c r="D37" s="6">
        <f>D38+D43+D46+D51</f>
        <v>367339.57</v>
      </c>
      <c r="E37" s="6">
        <f>E38+E43+E46+E51</f>
        <v>1418.8</v>
      </c>
      <c r="F37" s="6">
        <f t="shared" si="0"/>
        <v>368758.37</v>
      </c>
    </row>
    <row r="38" spans="1:6" ht="53.25" customHeight="1">
      <c r="A38" s="23" t="s">
        <v>60</v>
      </c>
      <c r="B38" s="24" t="s">
        <v>61</v>
      </c>
      <c r="C38" s="24"/>
      <c r="D38" s="25">
        <f>D39</f>
        <v>8500</v>
      </c>
      <c r="E38" s="25">
        <f>E39</f>
        <v>0</v>
      </c>
      <c r="F38" s="55">
        <f t="shared" si="0"/>
        <v>8500</v>
      </c>
    </row>
    <row r="39" spans="1:6" ht="40.5" customHeight="1">
      <c r="A39" s="10" t="s">
        <v>2</v>
      </c>
      <c r="B39" s="11" t="s">
        <v>61</v>
      </c>
      <c r="C39" s="11"/>
      <c r="D39" s="4">
        <f>D40+D41+D42</f>
        <v>8500</v>
      </c>
      <c r="E39" s="4">
        <f>E40+E41+E42</f>
        <v>0</v>
      </c>
      <c r="F39" s="55">
        <f t="shared" si="0"/>
        <v>8500</v>
      </c>
    </row>
    <row r="40" spans="1:6" ht="100.5" customHeight="1">
      <c r="A40" s="10" t="s">
        <v>41</v>
      </c>
      <c r="B40" s="11" t="s">
        <v>61</v>
      </c>
      <c r="C40" s="11" t="s">
        <v>42</v>
      </c>
      <c r="D40" s="4">
        <v>7658.1</v>
      </c>
      <c r="E40" s="4"/>
      <c r="F40" s="55">
        <f t="shared" si="0"/>
        <v>7658.1</v>
      </c>
    </row>
    <row r="41" spans="1:6" ht="42.75" customHeight="1">
      <c r="A41" s="10" t="s">
        <v>43</v>
      </c>
      <c r="B41" s="11" t="s">
        <v>61</v>
      </c>
      <c r="C41" s="11" t="s">
        <v>44</v>
      </c>
      <c r="D41" s="4">
        <v>836.9</v>
      </c>
      <c r="E41" s="4"/>
      <c r="F41" s="55">
        <f t="shared" si="0"/>
        <v>836.9</v>
      </c>
    </row>
    <row r="42" spans="1:6" ht="24" customHeight="1">
      <c r="A42" s="10" t="s">
        <v>63</v>
      </c>
      <c r="B42" s="11" t="s">
        <v>61</v>
      </c>
      <c r="C42" s="11" t="s">
        <v>62</v>
      </c>
      <c r="D42" s="4">
        <v>5</v>
      </c>
      <c r="E42" s="4"/>
      <c r="F42" s="55">
        <f t="shared" si="0"/>
        <v>5</v>
      </c>
    </row>
    <row r="43" spans="1:6" ht="63">
      <c r="A43" s="23" t="s">
        <v>267</v>
      </c>
      <c r="B43" s="24" t="s">
        <v>64</v>
      </c>
      <c r="C43" s="24"/>
      <c r="D43" s="25">
        <f>D44</f>
        <v>1286.95</v>
      </c>
      <c r="E43" s="25">
        <f>E44</f>
        <v>0</v>
      </c>
      <c r="F43" s="55">
        <f t="shared" si="0"/>
        <v>1286.95</v>
      </c>
    </row>
    <row r="44" spans="1:6" ht="30.75" customHeight="1">
      <c r="A44" s="10" t="s">
        <v>65</v>
      </c>
      <c r="B44" s="11" t="s">
        <v>64</v>
      </c>
      <c r="C44" s="11"/>
      <c r="D44" s="4">
        <f>D45</f>
        <v>1286.95</v>
      </c>
      <c r="E44" s="4">
        <f>E45</f>
        <v>0</v>
      </c>
      <c r="F44" s="55">
        <f t="shared" si="0"/>
        <v>1286.95</v>
      </c>
    </row>
    <row r="45" spans="1:6" ht="39.75" customHeight="1">
      <c r="A45" s="10" t="s">
        <v>43</v>
      </c>
      <c r="B45" s="11" t="s">
        <v>64</v>
      </c>
      <c r="C45" s="11" t="s">
        <v>44</v>
      </c>
      <c r="D45" s="4">
        <v>1286.95</v>
      </c>
      <c r="E45" s="4"/>
      <c r="F45" s="55">
        <f t="shared" si="0"/>
        <v>1286.95</v>
      </c>
    </row>
    <row r="46" spans="1:6" ht="37.5" customHeight="1">
      <c r="A46" s="26" t="s">
        <v>7</v>
      </c>
      <c r="B46" s="27" t="s">
        <v>38</v>
      </c>
      <c r="C46" s="27"/>
      <c r="D46" s="28">
        <f>D47+D49</f>
        <v>132867.53999999998</v>
      </c>
      <c r="E46" s="28">
        <f>E47+E49</f>
        <v>1418.8</v>
      </c>
      <c r="F46" s="55">
        <f t="shared" si="0"/>
        <v>134286.33999999997</v>
      </c>
    </row>
    <row r="47" spans="1:6" ht="87.75" customHeight="1">
      <c r="A47" s="23" t="s">
        <v>244</v>
      </c>
      <c r="B47" s="24" t="s">
        <v>37</v>
      </c>
      <c r="C47" s="24"/>
      <c r="D47" s="25">
        <f>D48</f>
        <v>47939.95</v>
      </c>
      <c r="E47" s="25">
        <f>E48</f>
        <v>1418.8</v>
      </c>
      <c r="F47" s="55">
        <f t="shared" si="0"/>
        <v>49358.75</v>
      </c>
    </row>
    <row r="48" spans="1:6" ht="55.5" customHeight="1">
      <c r="A48" s="10" t="s">
        <v>36</v>
      </c>
      <c r="B48" s="11" t="s">
        <v>37</v>
      </c>
      <c r="C48" s="11" t="s">
        <v>35</v>
      </c>
      <c r="D48" s="4">
        <v>47939.95</v>
      </c>
      <c r="E48" s="4">
        <v>1418.8</v>
      </c>
      <c r="F48" s="55">
        <f t="shared" si="0"/>
        <v>49358.75</v>
      </c>
    </row>
    <row r="49" spans="1:6" ht="83.25" customHeight="1">
      <c r="A49" s="52" t="s">
        <v>47</v>
      </c>
      <c r="B49" s="41" t="s">
        <v>31</v>
      </c>
      <c r="C49" s="41"/>
      <c r="D49" s="40">
        <f>D50</f>
        <v>84927.59</v>
      </c>
      <c r="E49" s="40">
        <f>E50</f>
        <v>0</v>
      </c>
      <c r="F49" s="55">
        <f t="shared" si="0"/>
        <v>84927.59</v>
      </c>
    </row>
    <row r="50" spans="1:6" ht="55.5" customHeight="1">
      <c r="A50" s="12" t="s">
        <v>36</v>
      </c>
      <c r="B50" s="11" t="s">
        <v>31</v>
      </c>
      <c r="C50" s="11" t="s">
        <v>35</v>
      </c>
      <c r="D50" s="4">
        <v>84927.59</v>
      </c>
      <c r="E50" s="4"/>
      <c r="F50" s="55">
        <f aca="true" t="shared" si="1" ref="F50:F81">D50+E50</f>
        <v>84927.59</v>
      </c>
    </row>
    <row r="51" spans="1:6" ht="31.5">
      <c r="A51" s="26" t="s">
        <v>8</v>
      </c>
      <c r="B51" s="27" t="s">
        <v>49</v>
      </c>
      <c r="C51" s="27"/>
      <c r="D51" s="28">
        <f>D52+D64</f>
        <v>224685.08000000002</v>
      </c>
      <c r="E51" s="28">
        <f>E52+E64</f>
        <v>0</v>
      </c>
      <c r="F51" s="55">
        <f t="shared" si="1"/>
        <v>224685.08000000002</v>
      </c>
    </row>
    <row r="52" spans="1:6" ht="114" customHeight="1">
      <c r="A52" s="23" t="s">
        <v>48</v>
      </c>
      <c r="B52" s="24" t="s">
        <v>52</v>
      </c>
      <c r="C52" s="24"/>
      <c r="D52" s="25">
        <f>D53+D55+D57+D59+D61</f>
        <v>196139.98</v>
      </c>
      <c r="E52" s="25">
        <f>E53+E55+E57+E59+E61</f>
        <v>0</v>
      </c>
      <c r="F52" s="55">
        <f t="shared" si="1"/>
        <v>196139.98</v>
      </c>
    </row>
    <row r="53" spans="1:6" ht="64.5" customHeight="1">
      <c r="A53" s="10" t="s">
        <v>50</v>
      </c>
      <c r="B53" s="11" t="s">
        <v>53</v>
      </c>
      <c r="C53" s="11"/>
      <c r="D53" s="4">
        <f>D54</f>
        <v>125543.1</v>
      </c>
      <c r="E53" s="4">
        <f>E54</f>
        <v>0</v>
      </c>
      <c r="F53" s="55">
        <f t="shared" si="1"/>
        <v>125543.1</v>
      </c>
    </row>
    <row r="54" spans="1:6" ht="47.25">
      <c r="A54" s="10" t="s">
        <v>36</v>
      </c>
      <c r="B54" s="11" t="s">
        <v>53</v>
      </c>
      <c r="C54" s="11" t="s">
        <v>35</v>
      </c>
      <c r="D54" s="4">
        <v>125543.1</v>
      </c>
      <c r="E54" s="4"/>
      <c r="F54" s="55">
        <f t="shared" si="1"/>
        <v>125543.1</v>
      </c>
    </row>
    <row r="55" spans="1:6" ht="63" customHeight="1">
      <c r="A55" s="10" t="s">
        <v>264</v>
      </c>
      <c r="B55" s="11" t="s">
        <v>54</v>
      </c>
      <c r="C55" s="11"/>
      <c r="D55" s="4">
        <f>D56</f>
        <v>62979.07</v>
      </c>
      <c r="E55" s="4">
        <f>E56</f>
        <v>0</v>
      </c>
      <c r="F55" s="55">
        <f t="shared" si="1"/>
        <v>62979.07</v>
      </c>
    </row>
    <row r="56" spans="1:6" ht="47.25">
      <c r="A56" s="10" t="s">
        <v>36</v>
      </c>
      <c r="B56" s="11" t="s">
        <v>54</v>
      </c>
      <c r="C56" s="11" t="s">
        <v>35</v>
      </c>
      <c r="D56" s="4">
        <v>62979.07</v>
      </c>
      <c r="E56" s="4"/>
      <c r="F56" s="55">
        <f t="shared" si="1"/>
        <v>62979.07</v>
      </c>
    </row>
    <row r="57" spans="1:6" ht="37.5" customHeight="1">
      <c r="A57" s="48" t="s">
        <v>51</v>
      </c>
      <c r="B57" s="41" t="s">
        <v>55</v>
      </c>
      <c r="C57" s="41"/>
      <c r="D57" s="40">
        <f>D58</f>
        <v>1961.93</v>
      </c>
      <c r="E57" s="40">
        <f>E58</f>
        <v>0</v>
      </c>
      <c r="F57" s="55">
        <f t="shared" si="1"/>
        <v>1961.93</v>
      </c>
    </row>
    <row r="58" spans="1:6" ht="55.5" customHeight="1">
      <c r="A58" s="10" t="s">
        <v>36</v>
      </c>
      <c r="B58" s="11" t="s">
        <v>55</v>
      </c>
      <c r="C58" s="11" t="s">
        <v>35</v>
      </c>
      <c r="D58" s="4">
        <v>1961.93</v>
      </c>
      <c r="E58" s="4"/>
      <c r="F58" s="55">
        <f t="shared" si="1"/>
        <v>1961.93</v>
      </c>
    </row>
    <row r="59" spans="1:6" ht="51.75" customHeight="1">
      <c r="A59" s="48" t="s">
        <v>255</v>
      </c>
      <c r="B59" s="41" t="s">
        <v>256</v>
      </c>
      <c r="C59" s="41"/>
      <c r="D59" s="40">
        <f>D60</f>
        <v>2418</v>
      </c>
      <c r="E59" s="40">
        <f>E60</f>
        <v>0</v>
      </c>
      <c r="F59" s="55">
        <f t="shared" si="1"/>
        <v>2418</v>
      </c>
    </row>
    <row r="60" spans="1:6" ht="47.25">
      <c r="A60" s="10" t="s">
        <v>36</v>
      </c>
      <c r="B60" s="11" t="s">
        <v>256</v>
      </c>
      <c r="C60" s="11" t="s">
        <v>35</v>
      </c>
      <c r="D60" s="4">
        <v>2418</v>
      </c>
      <c r="E60" s="4"/>
      <c r="F60" s="55">
        <f t="shared" si="1"/>
        <v>2418</v>
      </c>
    </row>
    <row r="61" spans="1:6" ht="15.75">
      <c r="A61" s="48" t="s">
        <v>257</v>
      </c>
      <c r="B61" s="41" t="s">
        <v>258</v>
      </c>
      <c r="C61" s="41"/>
      <c r="D61" s="40">
        <f>D62</f>
        <v>3237.88</v>
      </c>
      <c r="E61" s="40">
        <f>E62</f>
        <v>0</v>
      </c>
      <c r="F61" s="55">
        <f>D61+E61</f>
        <v>3237.88</v>
      </c>
    </row>
    <row r="62" spans="1:6" ht="47.25">
      <c r="A62" s="10" t="s">
        <v>36</v>
      </c>
      <c r="B62" s="11" t="s">
        <v>258</v>
      </c>
      <c r="C62" s="11" t="s">
        <v>35</v>
      </c>
      <c r="D62" s="4">
        <v>3237.88</v>
      </c>
      <c r="E62" s="4"/>
      <c r="F62" s="55">
        <f t="shared" si="1"/>
        <v>3237.88</v>
      </c>
    </row>
    <row r="63" spans="1:6" ht="36.75" customHeight="1">
      <c r="A63" s="8" t="s">
        <v>242</v>
      </c>
      <c r="B63" s="57" t="s">
        <v>57</v>
      </c>
      <c r="C63" s="57"/>
      <c r="D63" s="9">
        <f>D64</f>
        <v>28545.1</v>
      </c>
      <c r="E63" s="9">
        <f>E64</f>
        <v>0</v>
      </c>
      <c r="F63" s="55">
        <f t="shared" si="1"/>
        <v>28545.1</v>
      </c>
    </row>
    <row r="64" spans="1:6" ht="35.25" customHeight="1">
      <c r="A64" s="23" t="s">
        <v>56</v>
      </c>
      <c r="B64" s="24" t="s">
        <v>243</v>
      </c>
      <c r="C64" s="24"/>
      <c r="D64" s="25">
        <f>SUM(D65)</f>
        <v>28545.1</v>
      </c>
      <c r="E64" s="25">
        <f>SUM(E65)</f>
        <v>0</v>
      </c>
      <c r="F64" s="55">
        <f t="shared" si="1"/>
        <v>28545.1</v>
      </c>
    </row>
    <row r="65" spans="1:6" ht="47.25" customHeight="1">
      <c r="A65" s="10" t="s">
        <v>58</v>
      </c>
      <c r="B65" s="11" t="s">
        <v>59</v>
      </c>
      <c r="C65" s="11"/>
      <c r="D65" s="4">
        <f>D66</f>
        <v>28545.1</v>
      </c>
      <c r="E65" s="4">
        <f>E66</f>
        <v>0</v>
      </c>
      <c r="F65" s="55">
        <f t="shared" si="1"/>
        <v>28545.1</v>
      </c>
    </row>
    <row r="66" spans="1:6" ht="51.75" customHeight="1">
      <c r="A66" s="10" t="s">
        <v>36</v>
      </c>
      <c r="B66" s="11" t="s">
        <v>59</v>
      </c>
      <c r="C66" s="11" t="s">
        <v>35</v>
      </c>
      <c r="D66" s="4">
        <v>28545.1</v>
      </c>
      <c r="E66" s="4"/>
      <c r="F66" s="55">
        <f t="shared" si="1"/>
        <v>28545.1</v>
      </c>
    </row>
    <row r="67" spans="1:6" ht="31.5">
      <c r="A67" s="5" t="s">
        <v>4</v>
      </c>
      <c r="B67" s="7" t="s">
        <v>74</v>
      </c>
      <c r="C67" s="7"/>
      <c r="D67" s="6">
        <f>D68+D72+D96+D102+D108+D80+D76+D118+D122</f>
        <v>36662.630000000005</v>
      </c>
      <c r="E67" s="6">
        <f>E68+E72+E96+E102+E108+E80+E76+E118+E122</f>
        <v>21.039999999999964</v>
      </c>
      <c r="F67" s="6">
        <f t="shared" si="1"/>
        <v>36683.670000000006</v>
      </c>
    </row>
    <row r="68" spans="1:6" ht="80.25" customHeight="1">
      <c r="A68" s="23" t="s">
        <v>46</v>
      </c>
      <c r="B68" s="24" t="s">
        <v>45</v>
      </c>
      <c r="C68" s="24"/>
      <c r="D68" s="25">
        <f>D69</f>
        <v>1575.55</v>
      </c>
      <c r="E68" s="25">
        <f>E69</f>
        <v>0</v>
      </c>
      <c r="F68" s="55">
        <f t="shared" si="1"/>
        <v>1575.55</v>
      </c>
    </row>
    <row r="69" spans="1:6" ht="63">
      <c r="A69" s="10" t="s">
        <v>92</v>
      </c>
      <c r="B69" s="11" t="s">
        <v>45</v>
      </c>
      <c r="C69" s="24"/>
      <c r="D69" s="4">
        <f>D70+D71</f>
        <v>1575.55</v>
      </c>
      <c r="E69" s="4">
        <f>E70+E71</f>
        <v>0</v>
      </c>
      <c r="F69" s="55">
        <f t="shared" si="1"/>
        <v>1575.55</v>
      </c>
    </row>
    <row r="70" spans="1:6" ht="100.5" customHeight="1">
      <c r="A70" s="10" t="s">
        <v>41</v>
      </c>
      <c r="B70" s="11" t="s">
        <v>45</v>
      </c>
      <c r="C70" s="11" t="s">
        <v>42</v>
      </c>
      <c r="D70" s="4">
        <v>1460.55</v>
      </c>
      <c r="E70" s="4"/>
      <c r="F70" s="55">
        <f t="shared" si="1"/>
        <v>1460.55</v>
      </c>
    </row>
    <row r="71" spans="1:6" ht="40.5" customHeight="1">
      <c r="A71" s="10" t="s">
        <v>43</v>
      </c>
      <c r="B71" s="11" t="s">
        <v>45</v>
      </c>
      <c r="C71" s="11" t="s">
        <v>44</v>
      </c>
      <c r="D71" s="4">
        <v>115</v>
      </c>
      <c r="E71" s="4"/>
      <c r="F71" s="55">
        <f t="shared" si="1"/>
        <v>115</v>
      </c>
    </row>
    <row r="72" spans="1:6" ht="48.75" customHeight="1">
      <c r="A72" s="23" t="s">
        <v>39</v>
      </c>
      <c r="B72" s="24" t="s">
        <v>40</v>
      </c>
      <c r="C72" s="24"/>
      <c r="D72" s="25">
        <f>D73</f>
        <v>681</v>
      </c>
      <c r="E72" s="25">
        <f>E73</f>
        <v>0</v>
      </c>
      <c r="F72" s="55">
        <f t="shared" si="1"/>
        <v>681</v>
      </c>
    </row>
    <row r="73" spans="1:6" ht="90.75" customHeight="1">
      <c r="A73" s="10" t="s">
        <v>91</v>
      </c>
      <c r="B73" s="11" t="s">
        <v>40</v>
      </c>
      <c r="C73" s="11"/>
      <c r="D73" s="4">
        <f>D74+D75</f>
        <v>681</v>
      </c>
      <c r="E73" s="4">
        <f>E74+E75</f>
        <v>0</v>
      </c>
      <c r="F73" s="55">
        <f t="shared" si="1"/>
        <v>681</v>
      </c>
    </row>
    <row r="74" spans="1:6" ht="93" customHeight="1">
      <c r="A74" s="10" t="s">
        <v>41</v>
      </c>
      <c r="B74" s="11" t="s">
        <v>40</v>
      </c>
      <c r="C74" s="11" t="s">
        <v>42</v>
      </c>
      <c r="D74" s="4">
        <v>499.4</v>
      </c>
      <c r="E74" s="4"/>
      <c r="F74" s="55">
        <f t="shared" si="1"/>
        <v>499.4</v>
      </c>
    </row>
    <row r="75" spans="1:6" ht="50.25" customHeight="1">
      <c r="A75" s="10" t="s">
        <v>43</v>
      </c>
      <c r="B75" s="11" t="s">
        <v>40</v>
      </c>
      <c r="C75" s="11" t="s">
        <v>44</v>
      </c>
      <c r="D75" s="4">
        <v>181.6</v>
      </c>
      <c r="E75" s="4"/>
      <c r="F75" s="55">
        <f t="shared" si="1"/>
        <v>181.6</v>
      </c>
    </row>
    <row r="76" spans="1:6" ht="57.75" customHeight="1">
      <c r="A76" s="23" t="s">
        <v>147</v>
      </c>
      <c r="B76" s="24" t="s">
        <v>148</v>
      </c>
      <c r="C76" s="24"/>
      <c r="D76" s="25">
        <f>D77</f>
        <v>570</v>
      </c>
      <c r="E76" s="25">
        <f>E77</f>
        <v>0</v>
      </c>
      <c r="F76" s="55">
        <f t="shared" si="1"/>
        <v>570</v>
      </c>
    </row>
    <row r="77" spans="1:6" ht="39.75" customHeight="1">
      <c r="A77" s="48" t="s">
        <v>146</v>
      </c>
      <c r="B77" s="41" t="s">
        <v>148</v>
      </c>
      <c r="C77" s="41"/>
      <c r="D77" s="40">
        <f>D78+D79</f>
        <v>570</v>
      </c>
      <c r="E77" s="40">
        <f>E78+E79</f>
        <v>0</v>
      </c>
      <c r="F77" s="55">
        <f t="shared" si="1"/>
        <v>570</v>
      </c>
    </row>
    <row r="78" spans="1:6" ht="39.75" customHeight="1">
      <c r="A78" s="10" t="s">
        <v>43</v>
      </c>
      <c r="B78" s="11" t="s">
        <v>148</v>
      </c>
      <c r="C78" s="11" t="s">
        <v>44</v>
      </c>
      <c r="D78" s="4">
        <v>370</v>
      </c>
      <c r="E78" s="4"/>
      <c r="F78" s="55">
        <f t="shared" si="1"/>
        <v>370</v>
      </c>
    </row>
    <row r="79" spans="1:6" ht="39.75" customHeight="1">
      <c r="A79" s="10" t="s">
        <v>82</v>
      </c>
      <c r="B79" s="11" t="s">
        <v>148</v>
      </c>
      <c r="C79" s="11" t="s">
        <v>84</v>
      </c>
      <c r="D79" s="4">
        <v>200</v>
      </c>
      <c r="E79" s="4"/>
      <c r="F79" s="55">
        <f t="shared" si="1"/>
        <v>200</v>
      </c>
    </row>
    <row r="80" spans="1:6" ht="51.75" customHeight="1">
      <c r="A80" s="45" t="s">
        <v>19</v>
      </c>
      <c r="B80" s="46" t="s">
        <v>141</v>
      </c>
      <c r="C80" s="46"/>
      <c r="D80" s="47">
        <f>D81</f>
        <v>7805.3</v>
      </c>
      <c r="E80" s="47">
        <f>E81</f>
        <v>0</v>
      </c>
      <c r="F80" s="55">
        <f t="shared" si="1"/>
        <v>7805.3</v>
      </c>
    </row>
    <row r="81" spans="1:6" ht="51.75" customHeight="1">
      <c r="A81" s="42" t="s">
        <v>142</v>
      </c>
      <c r="B81" s="43" t="s">
        <v>143</v>
      </c>
      <c r="C81" s="43"/>
      <c r="D81" s="44">
        <f>D82+D84+D86+D88+D90+D92+D94</f>
        <v>7805.3</v>
      </c>
      <c r="E81" s="44">
        <f>E82+E84+E86+E88+E90+E92+E94</f>
        <v>0</v>
      </c>
      <c r="F81" s="55">
        <f t="shared" si="1"/>
        <v>7805.3</v>
      </c>
    </row>
    <row r="82" spans="1:6" ht="183.75" customHeight="1">
      <c r="A82" s="48" t="s">
        <v>275</v>
      </c>
      <c r="B82" s="41" t="s">
        <v>143</v>
      </c>
      <c r="C82" s="41"/>
      <c r="D82" s="40">
        <f>D83</f>
        <v>2650.3</v>
      </c>
      <c r="E82" s="40">
        <f>E83</f>
        <v>0</v>
      </c>
      <c r="F82" s="55">
        <f aca="true" t="shared" si="2" ref="F82:F113">D82+E82</f>
        <v>2650.3</v>
      </c>
    </row>
    <row r="83" spans="1:6" ht="31.5">
      <c r="A83" s="10" t="s">
        <v>82</v>
      </c>
      <c r="B83" s="11" t="s">
        <v>143</v>
      </c>
      <c r="C83" s="11" t="s">
        <v>84</v>
      </c>
      <c r="D83" s="4">
        <v>2650.3</v>
      </c>
      <c r="E83" s="4"/>
      <c r="F83" s="55">
        <f t="shared" si="2"/>
        <v>2650.3</v>
      </c>
    </row>
    <row r="84" spans="1:6" ht="176.25" customHeight="1">
      <c r="A84" s="48" t="s">
        <v>276</v>
      </c>
      <c r="B84" s="41" t="s">
        <v>144</v>
      </c>
      <c r="C84" s="41"/>
      <c r="D84" s="40">
        <f>D85</f>
        <v>3400</v>
      </c>
      <c r="E84" s="40">
        <f>E85</f>
        <v>0</v>
      </c>
      <c r="F84" s="55">
        <f t="shared" si="2"/>
        <v>3400</v>
      </c>
    </row>
    <row r="85" spans="1:6" ht="31.5">
      <c r="A85" s="10" t="s">
        <v>82</v>
      </c>
      <c r="B85" s="11" t="s">
        <v>144</v>
      </c>
      <c r="C85" s="11" t="s">
        <v>84</v>
      </c>
      <c r="D85" s="4">
        <f>2000+150+100+150+100+100+350+450</f>
        <v>3400</v>
      </c>
      <c r="E85" s="4"/>
      <c r="F85" s="55">
        <f t="shared" si="2"/>
        <v>3400</v>
      </c>
    </row>
    <row r="86" spans="1:6" ht="129.75" customHeight="1">
      <c r="A86" s="48" t="s">
        <v>277</v>
      </c>
      <c r="B86" s="41" t="s">
        <v>145</v>
      </c>
      <c r="C86" s="41"/>
      <c r="D86" s="40">
        <f>D87</f>
        <v>1200</v>
      </c>
      <c r="E86" s="40">
        <f>E87</f>
        <v>0</v>
      </c>
      <c r="F86" s="55">
        <f t="shared" si="2"/>
        <v>1200</v>
      </c>
    </row>
    <row r="87" spans="1:6" ht="31.5">
      <c r="A87" s="10" t="s">
        <v>82</v>
      </c>
      <c r="B87" s="11" t="s">
        <v>145</v>
      </c>
      <c r="C87" s="11" t="s">
        <v>84</v>
      </c>
      <c r="D87" s="4">
        <v>1200</v>
      </c>
      <c r="E87" s="4"/>
      <c r="F87" s="55">
        <f t="shared" si="2"/>
        <v>1200</v>
      </c>
    </row>
    <row r="88" spans="1:6" ht="90.75" customHeight="1">
      <c r="A88" s="48" t="s">
        <v>265</v>
      </c>
      <c r="B88" s="41" t="s">
        <v>145</v>
      </c>
      <c r="C88" s="41"/>
      <c r="D88" s="40">
        <f>D89</f>
        <v>270</v>
      </c>
      <c r="E88" s="40">
        <f>E89</f>
        <v>0</v>
      </c>
      <c r="F88" s="55">
        <f t="shared" si="2"/>
        <v>270</v>
      </c>
    </row>
    <row r="89" spans="1:6" ht="31.5">
      <c r="A89" s="10" t="s">
        <v>82</v>
      </c>
      <c r="B89" s="11" t="s">
        <v>145</v>
      </c>
      <c r="C89" s="11" t="s">
        <v>84</v>
      </c>
      <c r="D89" s="4">
        <v>270</v>
      </c>
      <c r="E89" s="4"/>
      <c r="F89" s="55">
        <f t="shared" si="2"/>
        <v>270</v>
      </c>
    </row>
    <row r="90" spans="1:6" ht="79.5" customHeight="1">
      <c r="A90" s="49" t="s">
        <v>266</v>
      </c>
      <c r="B90" s="41" t="s">
        <v>149</v>
      </c>
      <c r="C90" s="41"/>
      <c r="D90" s="40">
        <f>D91</f>
        <v>200</v>
      </c>
      <c r="E90" s="40">
        <f>E91</f>
        <v>0</v>
      </c>
      <c r="F90" s="55">
        <f t="shared" si="2"/>
        <v>200</v>
      </c>
    </row>
    <row r="91" spans="1:6" ht="31.5">
      <c r="A91" s="10" t="s">
        <v>82</v>
      </c>
      <c r="B91" s="11" t="s">
        <v>149</v>
      </c>
      <c r="C91" s="11" t="s">
        <v>84</v>
      </c>
      <c r="D91" s="4">
        <v>200</v>
      </c>
      <c r="E91" s="4"/>
      <c r="F91" s="55">
        <f t="shared" si="2"/>
        <v>200</v>
      </c>
    </row>
    <row r="92" spans="1:6" ht="80.25" customHeight="1">
      <c r="A92" s="48" t="s">
        <v>238</v>
      </c>
      <c r="B92" s="41" t="s">
        <v>150</v>
      </c>
      <c r="C92" s="41"/>
      <c r="D92" s="40">
        <f>D93</f>
        <v>35</v>
      </c>
      <c r="E92" s="40">
        <f>E93</f>
        <v>0</v>
      </c>
      <c r="F92" s="55">
        <f t="shared" si="2"/>
        <v>35</v>
      </c>
    </row>
    <row r="93" spans="1:6" ht="31.5">
      <c r="A93" s="10" t="s">
        <v>82</v>
      </c>
      <c r="B93" s="11" t="s">
        <v>150</v>
      </c>
      <c r="C93" s="11" t="s">
        <v>84</v>
      </c>
      <c r="D93" s="4">
        <v>35</v>
      </c>
      <c r="E93" s="4"/>
      <c r="F93" s="55">
        <f t="shared" si="2"/>
        <v>35</v>
      </c>
    </row>
    <row r="94" spans="1:6" ht="31.5">
      <c r="A94" s="48" t="s">
        <v>151</v>
      </c>
      <c r="B94" s="41" t="s">
        <v>152</v>
      </c>
      <c r="C94" s="41"/>
      <c r="D94" s="40">
        <f>D95</f>
        <v>50</v>
      </c>
      <c r="E94" s="40">
        <f>E95</f>
        <v>0</v>
      </c>
      <c r="F94" s="55">
        <f t="shared" si="2"/>
        <v>50</v>
      </c>
    </row>
    <row r="95" spans="1:6" ht="31.5">
      <c r="A95" s="10" t="s">
        <v>82</v>
      </c>
      <c r="B95" s="11" t="s">
        <v>152</v>
      </c>
      <c r="C95" s="11" t="s">
        <v>84</v>
      </c>
      <c r="D95" s="4">
        <v>50</v>
      </c>
      <c r="E95" s="4"/>
      <c r="F95" s="55">
        <f t="shared" si="2"/>
        <v>50</v>
      </c>
    </row>
    <row r="96" spans="1:6" ht="63">
      <c r="A96" s="26" t="s">
        <v>69</v>
      </c>
      <c r="B96" s="27" t="s">
        <v>70</v>
      </c>
      <c r="C96" s="27"/>
      <c r="D96" s="28">
        <f>D97</f>
        <v>6901</v>
      </c>
      <c r="E96" s="28">
        <f>E97</f>
        <v>0</v>
      </c>
      <c r="F96" s="55">
        <f t="shared" si="2"/>
        <v>6901</v>
      </c>
    </row>
    <row r="97" spans="1:6" ht="47.25">
      <c r="A97" s="23" t="s">
        <v>71</v>
      </c>
      <c r="B97" s="24" t="s">
        <v>224</v>
      </c>
      <c r="C97" s="24"/>
      <c r="D97" s="25">
        <f>D98+D100</f>
        <v>6901</v>
      </c>
      <c r="E97" s="25">
        <f>E98+E100</f>
        <v>0</v>
      </c>
      <c r="F97" s="55">
        <f t="shared" si="2"/>
        <v>6901</v>
      </c>
    </row>
    <row r="98" spans="1:6" ht="63">
      <c r="A98" s="48" t="s">
        <v>73</v>
      </c>
      <c r="B98" s="41" t="s">
        <v>72</v>
      </c>
      <c r="C98" s="41"/>
      <c r="D98" s="40">
        <f>D99</f>
        <v>6659.43</v>
      </c>
      <c r="E98" s="40">
        <f>E99</f>
        <v>0</v>
      </c>
      <c r="F98" s="55">
        <f t="shared" si="2"/>
        <v>6659.43</v>
      </c>
    </row>
    <row r="99" spans="1:6" ht="47.25">
      <c r="A99" s="10" t="s">
        <v>36</v>
      </c>
      <c r="B99" s="11" t="s">
        <v>72</v>
      </c>
      <c r="C99" s="11" t="s">
        <v>35</v>
      </c>
      <c r="D99" s="4">
        <v>6659.43</v>
      </c>
      <c r="E99" s="4"/>
      <c r="F99" s="55">
        <f t="shared" si="2"/>
        <v>6659.43</v>
      </c>
    </row>
    <row r="100" spans="1:6" ht="104.25" customHeight="1">
      <c r="A100" s="48" t="s">
        <v>80</v>
      </c>
      <c r="B100" s="41" t="s">
        <v>81</v>
      </c>
      <c r="C100" s="41"/>
      <c r="D100" s="40">
        <f>D101</f>
        <v>241.57</v>
      </c>
      <c r="E100" s="40">
        <f>E101</f>
        <v>0</v>
      </c>
      <c r="F100" s="55">
        <f t="shared" si="2"/>
        <v>241.57</v>
      </c>
    </row>
    <row r="101" spans="1:6" ht="98.25" customHeight="1">
      <c r="A101" s="10" t="s">
        <v>41</v>
      </c>
      <c r="B101" s="11" t="s">
        <v>81</v>
      </c>
      <c r="C101" s="11" t="s">
        <v>42</v>
      </c>
      <c r="D101" s="4">
        <v>241.57</v>
      </c>
      <c r="E101" s="4"/>
      <c r="F101" s="55">
        <f t="shared" si="2"/>
        <v>241.57</v>
      </c>
    </row>
    <row r="102" spans="1:6" ht="55.5" customHeight="1">
      <c r="A102" s="26" t="s">
        <v>75</v>
      </c>
      <c r="B102" s="27" t="s">
        <v>76</v>
      </c>
      <c r="C102" s="27"/>
      <c r="D102" s="28">
        <f>D103+D106</f>
        <v>9972.68</v>
      </c>
      <c r="E102" s="28">
        <f>E103+E106</f>
        <v>-1114.83</v>
      </c>
      <c r="F102" s="55">
        <f t="shared" si="2"/>
        <v>8857.85</v>
      </c>
    </row>
    <row r="103" spans="1:6" ht="47.25">
      <c r="A103" s="23" t="s">
        <v>77</v>
      </c>
      <c r="B103" s="24" t="s">
        <v>78</v>
      </c>
      <c r="C103" s="24"/>
      <c r="D103" s="25">
        <f>D104</f>
        <v>1627.68</v>
      </c>
      <c r="E103" s="25">
        <f>E104</f>
        <v>0</v>
      </c>
      <c r="F103" s="55">
        <f t="shared" si="2"/>
        <v>1627.68</v>
      </c>
    </row>
    <row r="104" spans="1:6" ht="108" customHeight="1">
      <c r="A104" s="48" t="s">
        <v>79</v>
      </c>
      <c r="B104" s="41" t="s">
        <v>78</v>
      </c>
      <c r="C104" s="41"/>
      <c r="D104" s="40">
        <f>D105</f>
        <v>1627.68</v>
      </c>
      <c r="E104" s="40">
        <f>E105</f>
        <v>0</v>
      </c>
      <c r="F104" s="55">
        <f t="shared" si="2"/>
        <v>1627.68</v>
      </c>
    </row>
    <row r="105" spans="1:6" ht="106.5" customHeight="1">
      <c r="A105" s="10" t="s">
        <v>41</v>
      </c>
      <c r="B105" s="11" t="s">
        <v>78</v>
      </c>
      <c r="C105" s="11" t="s">
        <v>42</v>
      </c>
      <c r="D105" s="4">
        <v>1627.68</v>
      </c>
      <c r="E105" s="4"/>
      <c r="F105" s="55">
        <f t="shared" si="2"/>
        <v>1627.68</v>
      </c>
    </row>
    <row r="106" spans="1:6" ht="127.5" customHeight="1">
      <c r="A106" s="48" t="s">
        <v>20</v>
      </c>
      <c r="B106" s="41" t="s">
        <v>83</v>
      </c>
      <c r="C106" s="41"/>
      <c r="D106" s="40">
        <f>D107</f>
        <v>8345</v>
      </c>
      <c r="E106" s="40">
        <f>E107</f>
        <v>-1114.83</v>
      </c>
      <c r="F106" s="55">
        <f t="shared" si="2"/>
        <v>7230.17</v>
      </c>
    </row>
    <row r="107" spans="1:6" ht="41.25" customHeight="1">
      <c r="A107" s="10" t="s">
        <v>82</v>
      </c>
      <c r="B107" s="11" t="s">
        <v>83</v>
      </c>
      <c r="C107" s="11" t="s">
        <v>84</v>
      </c>
      <c r="D107" s="4">
        <v>8345</v>
      </c>
      <c r="E107" s="4">
        <f>-1114.83</f>
        <v>-1114.83</v>
      </c>
      <c r="F107" s="55">
        <f t="shared" si="2"/>
        <v>7230.17</v>
      </c>
    </row>
    <row r="108" spans="1:6" ht="42.75" customHeight="1">
      <c r="A108" s="26" t="s">
        <v>94</v>
      </c>
      <c r="B108" s="27" t="s">
        <v>97</v>
      </c>
      <c r="C108" s="27"/>
      <c r="D108" s="53">
        <f>D109+D114+D116</f>
        <v>6957.1</v>
      </c>
      <c r="E108" s="53">
        <f>E109+E114+E116</f>
        <v>0</v>
      </c>
      <c r="F108" s="55">
        <f t="shared" si="2"/>
        <v>6957.1</v>
      </c>
    </row>
    <row r="109" spans="1:6" ht="47.25">
      <c r="A109" s="23" t="s">
        <v>95</v>
      </c>
      <c r="B109" s="24" t="s">
        <v>227</v>
      </c>
      <c r="C109" s="24"/>
      <c r="D109" s="25">
        <f>D110+D112</f>
        <v>3307.1000000000004</v>
      </c>
      <c r="E109" s="25">
        <f>E110+E112</f>
        <v>0</v>
      </c>
      <c r="F109" s="55">
        <f t="shared" si="2"/>
        <v>3307.1000000000004</v>
      </c>
    </row>
    <row r="110" spans="1:6" ht="48" customHeight="1">
      <c r="A110" s="48" t="s">
        <v>153</v>
      </c>
      <c r="B110" s="41" t="s">
        <v>96</v>
      </c>
      <c r="C110" s="41"/>
      <c r="D110" s="40">
        <f>D111</f>
        <v>1778.9</v>
      </c>
      <c r="E110" s="40">
        <f>E111</f>
        <v>0</v>
      </c>
      <c r="F110" s="55">
        <f t="shared" si="2"/>
        <v>1778.9</v>
      </c>
    </row>
    <row r="111" spans="1:6" ht="45" customHeight="1">
      <c r="A111" s="10" t="s">
        <v>43</v>
      </c>
      <c r="B111" s="11" t="s">
        <v>96</v>
      </c>
      <c r="C111" s="11" t="s">
        <v>44</v>
      </c>
      <c r="D111" s="4">
        <v>1778.9</v>
      </c>
      <c r="E111" s="4"/>
      <c r="F111" s="55">
        <f t="shared" si="2"/>
        <v>1778.9</v>
      </c>
    </row>
    <row r="112" spans="1:6" ht="51" customHeight="1">
      <c r="A112" s="48" t="s">
        <v>225</v>
      </c>
      <c r="B112" s="41" t="s">
        <v>226</v>
      </c>
      <c r="C112" s="41"/>
      <c r="D112" s="40">
        <f>D113</f>
        <v>1528.2</v>
      </c>
      <c r="E112" s="40">
        <f>E113</f>
        <v>0</v>
      </c>
      <c r="F112" s="55">
        <f t="shared" si="2"/>
        <v>1528.2</v>
      </c>
    </row>
    <row r="113" spans="1:6" ht="45.75" customHeight="1">
      <c r="A113" s="10" t="s">
        <v>43</v>
      </c>
      <c r="B113" s="11" t="s">
        <v>226</v>
      </c>
      <c r="C113" s="11" t="s">
        <v>44</v>
      </c>
      <c r="D113" s="4">
        <v>1528.2</v>
      </c>
      <c r="E113" s="4"/>
      <c r="F113" s="55">
        <f t="shared" si="2"/>
        <v>1528.2</v>
      </c>
    </row>
    <row r="114" spans="1:6" ht="48.75" customHeight="1">
      <c r="A114" s="48" t="s">
        <v>154</v>
      </c>
      <c r="B114" s="41" t="s">
        <v>155</v>
      </c>
      <c r="C114" s="41"/>
      <c r="D114" s="40">
        <f>D115</f>
        <v>3250</v>
      </c>
      <c r="E114" s="40">
        <f>E115</f>
        <v>0</v>
      </c>
      <c r="F114" s="55">
        <f aca="true" t="shared" si="3" ref="F114:F146">D114+E114</f>
        <v>3250</v>
      </c>
    </row>
    <row r="115" spans="1:6" ht="48.75" customHeight="1">
      <c r="A115" s="10" t="s">
        <v>43</v>
      </c>
      <c r="B115" s="11" t="s">
        <v>155</v>
      </c>
      <c r="C115" s="11" t="s">
        <v>44</v>
      </c>
      <c r="D115" s="4">
        <v>3250</v>
      </c>
      <c r="E115" s="4"/>
      <c r="F115" s="55">
        <f t="shared" si="3"/>
        <v>3250</v>
      </c>
    </row>
    <row r="116" spans="1:6" ht="48.75" customHeight="1">
      <c r="A116" s="48" t="s">
        <v>156</v>
      </c>
      <c r="B116" s="41" t="s">
        <v>157</v>
      </c>
      <c r="C116" s="41"/>
      <c r="D116" s="40">
        <f>D117</f>
        <v>400</v>
      </c>
      <c r="E116" s="40">
        <f>E117</f>
        <v>0</v>
      </c>
      <c r="F116" s="55">
        <f t="shared" si="3"/>
        <v>400</v>
      </c>
    </row>
    <row r="117" spans="1:6" ht="50.25" customHeight="1">
      <c r="A117" s="10" t="s">
        <v>43</v>
      </c>
      <c r="B117" s="11" t="s">
        <v>157</v>
      </c>
      <c r="C117" s="11" t="s">
        <v>44</v>
      </c>
      <c r="D117" s="4">
        <v>400</v>
      </c>
      <c r="E117" s="4"/>
      <c r="F117" s="55">
        <f t="shared" si="3"/>
        <v>400</v>
      </c>
    </row>
    <row r="118" spans="1:6" ht="24" customHeight="1">
      <c r="A118" s="28" t="s">
        <v>5</v>
      </c>
      <c r="B118" s="27" t="s">
        <v>159</v>
      </c>
      <c r="C118" s="27"/>
      <c r="D118" s="28">
        <f>D120</f>
        <v>200</v>
      </c>
      <c r="E118" s="28">
        <f>E120</f>
        <v>0</v>
      </c>
      <c r="F118" s="55">
        <f t="shared" si="3"/>
        <v>200</v>
      </c>
    </row>
    <row r="119" spans="1:6" ht="54" customHeight="1">
      <c r="A119" s="23" t="s">
        <v>158</v>
      </c>
      <c r="B119" s="24" t="s">
        <v>159</v>
      </c>
      <c r="C119" s="24"/>
      <c r="D119" s="25">
        <f>D120</f>
        <v>200</v>
      </c>
      <c r="E119" s="25">
        <f>E120</f>
        <v>0</v>
      </c>
      <c r="F119" s="55">
        <f t="shared" si="3"/>
        <v>200</v>
      </c>
    </row>
    <row r="120" spans="1:6" ht="59.25" customHeight="1">
      <c r="A120" s="50" t="s">
        <v>21</v>
      </c>
      <c r="B120" s="41" t="s">
        <v>159</v>
      </c>
      <c r="C120" s="41"/>
      <c r="D120" s="40">
        <f>D121</f>
        <v>200</v>
      </c>
      <c r="E120" s="40">
        <f>E121</f>
        <v>0</v>
      </c>
      <c r="F120" s="55">
        <f t="shared" si="3"/>
        <v>200</v>
      </c>
    </row>
    <row r="121" spans="1:6" ht="37.5" customHeight="1">
      <c r="A121" s="12" t="s">
        <v>43</v>
      </c>
      <c r="B121" s="11" t="s">
        <v>159</v>
      </c>
      <c r="C121" s="11" t="s">
        <v>84</v>
      </c>
      <c r="D121" s="4">
        <v>200</v>
      </c>
      <c r="E121" s="4"/>
      <c r="F121" s="55">
        <f t="shared" si="3"/>
        <v>200</v>
      </c>
    </row>
    <row r="122" spans="1:6" ht="45" customHeight="1">
      <c r="A122" s="39" t="s">
        <v>160</v>
      </c>
      <c r="B122" s="27" t="s">
        <v>162</v>
      </c>
      <c r="C122" s="27"/>
      <c r="D122" s="28">
        <f>D123</f>
        <v>2000</v>
      </c>
      <c r="E122" s="28">
        <f>E123</f>
        <v>1135.87</v>
      </c>
      <c r="F122" s="55">
        <f t="shared" si="3"/>
        <v>3135.87</v>
      </c>
    </row>
    <row r="123" spans="1:6" ht="45.75" customHeight="1">
      <c r="A123" s="52" t="s">
        <v>161</v>
      </c>
      <c r="B123" s="24" t="s">
        <v>162</v>
      </c>
      <c r="C123" s="24"/>
      <c r="D123" s="25">
        <f>D126</f>
        <v>2000</v>
      </c>
      <c r="E123" s="25">
        <f>E126+E124</f>
        <v>1135.87</v>
      </c>
      <c r="F123" s="55">
        <f t="shared" si="3"/>
        <v>3135.87</v>
      </c>
    </row>
    <row r="124" spans="1:6" ht="45.75" customHeight="1">
      <c r="A124" s="50" t="s">
        <v>278</v>
      </c>
      <c r="B124" s="66" t="s">
        <v>279</v>
      </c>
      <c r="C124" s="66"/>
      <c r="D124" s="67"/>
      <c r="E124" s="67">
        <f>E125</f>
        <v>1135.87</v>
      </c>
      <c r="F124" s="55">
        <f>D124+E124</f>
        <v>1135.87</v>
      </c>
    </row>
    <row r="125" spans="1:6" ht="31.5" customHeight="1">
      <c r="A125" s="12" t="s">
        <v>82</v>
      </c>
      <c r="B125" s="11" t="s">
        <v>279</v>
      </c>
      <c r="C125" s="11"/>
      <c r="D125" s="4"/>
      <c r="E125" s="4">
        <v>1135.87</v>
      </c>
      <c r="F125" s="13">
        <f>E125+D125</f>
        <v>1135.87</v>
      </c>
    </row>
    <row r="126" spans="1:6" ht="42" customHeight="1">
      <c r="A126" s="50" t="s">
        <v>228</v>
      </c>
      <c r="B126" s="41" t="s">
        <v>162</v>
      </c>
      <c r="C126" s="24"/>
      <c r="D126" s="40">
        <f>D127</f>
        <v>2000</v>
      </c>
      <c r="E126" s="40">
        <f>E127</f>
        <v>0</v>
      </c>
      <c r="F126" s="55">
        <f t="shared" si="3"/>
        <v>2000</v>
      </c>
    </row>
    <row r="127" spans="1:6" ht="48" customHeight="1">
      <c r="A127" s="12" t="s">
        <v>82</v>
      </c>
      <c r="B127" s="11" t="s">
        <v>162</v>
      </c>
      <c r="C127" s="11" t="s">
        <v>84</v>
      </c>
      <c r="D127" s="4">
        <v>2000</v>
      </c>
      <c r="E127" s="4"/>
      <c r="F127" s="55">
        <f t="shared" si="3"/>
        <v>2000</v>
      </c>
    </row>
    <row r="128" spans="1:6" ht="42" customHeight="1">
      <c r="A128" s="5" t="s">
        <v>6</v>
      </c>
      <c r="B128" s="7" t="s">
        <v>165</v>
      </c>
      <c r="C128" s="7"/>
      <c r="D128" s="15">
        <f>D129+D132+D135+D138+D141</f>
        <v>54165.2</v>
      </c>
      <c r="E128" s="15">
        <f>E129+E132+E135+E138+E141</f>
        <v>116.69</v>
      </c>
      <c r="F128" s="6">
        <f t="shared" si="3"/>
        <v>54281.89</v>
      </c>
    </row>
    <row r="129" spans="1:6" ht="72" customHeight="1">
      <c r="A129" s="23" t="s">
        <v>163</v>
      </c>
      <c r="B129" s="24" t="s">
        <v>168</v>
      </c>
      <c r="C129" s="24"/>
      <c r="D129" s="30">
        <f>D130</f>
        <v>13864.6</v>
      </c>
      <c r="E129" s="30">
        <f>E130</f>
        <v>0</v>
      </c>
      <c r="F129" s="55">
        <f t="shared" si="3"/>
        <v>13864.6</v>
      </c>
    </row>
    <row r="130" spans="1:6" ht="45.75" customHeight="1">
      <c r="A130" s="48" t="s">
        <v>164</v>
      </c>
      <c r="B130" s="41" t="s">
        <v>168</v>
      </c>
      <c r="C130" s="41"/>
      <c r="D130" s="51">
        <f>D131</f>
        <v>13864.6</v>
      </c>
      <c r="E130" s="51">
        <f>E131</f>
        <v>0</v>
      </c>
      <c r="F130" s="55">
        <f t="shared" si="3"/>
        <v>13864.6</v>
      </c>
    </row>
    <row r="131" spans="1:6" ht="66" customHeight="1">
      <c r="A131" s="10" t="s">
        <v>36</v>
      </c>
      <c r="B131" s="11" t="s">
        <v>168</v>
      </c>
      <c r="C131" s="11" t="s">
        <v>35</v>
      </c>
      <c r="D131" s="16">
        <f>11425+2439.6</f>
        <v>13864.6</v>
      </c>
      <c r="E131" s="16"/>
      <c r="F131" s="55">
        <f t="shared" si="3"/>
        <v>13864.6</v>
      </c>
    </row>
    <row r="132" spans="1:6" ht="68.25" customHeight="1">
      <c r="A132" s="23" t="s">
        <v>166</v>
      </c>
      <c r="B132" s="24" t="s">
        <v>167</v>
      </c>
      <c r="C132" s="24"/>
      <c r="D132" s="30">
        <f>D133</f>
        <v>35069.7</v>
      </c>
      <c r="E132" s="30">
        <f>E133</f>
        <v>0</v>
      </c>
      <c r="F132" s="55">
        <f t="shared" si="3"/>
        <v>35069.7</v>
      </c>
    </row>
    <row r="133" spans="1:6" ht="42" customHeight="1">
      <c r="A133" s="48" t="s">
        <v>169</v>
      </c>
      <c r="B133" s="41" t="s">
        <v>167</v>
      </c>
      <c r="C133" s="41"/>
      <c r="D133" s="51">
        <f>D134</f>
        <v>35069.7</v>
      </c>
      <c r="E133" s="51">
        <f>E134</f>
        <v>0</v>
      </c>
      <c r="F133" s="55">
        <f t="shared" si="3"/>
        <v>35069.7</v>
      </c>
    </row>
    <row r="134" spans="1:6" ht="60.75" customHeight="1">
      <c r="A134" s="10" t="s">
        <v>36</v>
      </c>
      <c r="B134" s="11" t="s">
        <v>167</v>
      </c>
      <c r="C134" s="11" t="s">
        <v>35</v>
      </c>
      <c r="D134" s="16">
        <f>31652+3417.7</f>
        <v>35069.7</v>
      </c>
      <c r="E134" s="16"/>
      <c r="F134" s="55">
        <f t="shared" si="3"/>
        <v>35069.7</v>
      </c>
    </row>
    <row r="135" spans="1:6" ht="62.25" customHeight="1">
      <c r="A135" s="23" t="s">
        <v>170</v>
      </c>
      <c r="B135" s="24" t="s">
        <v>172</v>
      </c>
      <c r="C135" s="24"/>
      <c r="D135" s="30">
        <f>D136</f>
        <v>4030.9</v>
      </c>
      <c r="E135" s="30">
        <f>E136</f>
        <v>0</v>
      </c>
      <c r="F135" s="55">
        <f t="shared" si="3"/>
        <v>4030.9</v>
      </c>
    </row>
    <row r="136" spans="1:6" ht="42.75" customHeight="1">
      <c r="A136" s="48" t="s">
        <v>171</v>
      </c>
      <c r="B136" s="41" t="s">
        <v>172</v>
      </c>
      <c r="C136" s="41"/>
      <c r="D136" s="51">
        <f>D137</f>
        <v>4030.9</v>
      </c>
      <c r="E136" s="51">
        <f>E137</f>
        <v>0</v>
      </c>
      <c r="F136" s="55">
        <f t="shared" si="3"/>
        <v>4030.9</v>
      </c>
    </row>
    <row r="137" spans="1:6" ht="63" customHeight="1">
      <c r="A137" s="10" t="s">
        <v>36</v>
      </c>
      <c r="B137" s="11" t="s">
        <v>172</v>
      </c>
      <c r="C137" s="11" t="s">
        <v>35</v>
      </c>
      <c r="D137" s="16">
        <f>3000+1030.9</f>
        <v>4030.9</v>
      </c>
      <c r="E137" s="16"/>
      <c r="F137" s="55">
        <f t="shared" si="3"/>
        <v>4030.9</v>
      </c>
    </row>
    <row r="138" spans="1:6" ht="54" customHeight="1">
      <c r="A138" s="23" t="s">
        <v>173</v>
      </c>
      <c r="B138" s="24" t="s">
        <v>174</v>
      </c>
      <c r="C138" s="24"/>
      <c r="D138" s="25">
        <f>D139</f>
        <v>420</v>
      </c>
      <c r="E138" s="25">
        <f>E139</f>
        <v>0</v>
      </c>
      <c r="F138" s="55">
        <f t="shared" si="3"/>
        <v>420</v>
      </c>
    </row>
    <row r="139" spans="1:6" s="2" customFormat="1" ht="46.5" customHeight="1">
      <c r="A139" s="48" t="s">
        <v>14</v>
      </c>
      <c r="B139" s="41" t="s">
        <v>174</v>
      </c>
      <c r="C139" s="41"/>
      <c r="D139" s="40">
        <f>D140</f>
        <v>420</v>
      </c>
      <c r="E139" s="40">
        <f>E140</f>
        <v>0</v>
      </c>
      <c r="F139" s="55">
        <f t="shared" si="3"/>
        <v>420</v>
      </c>
    </row>
    <row r="140" spans="1:6" s="2" customFormat="1" ht="44.25" customHeight="1">
      <c r="A140" s="10" t="s">
        <v>43</v>
      </c>
      <c r="B140" s="11" t="s">
        <v>174</v>
      </c>
      <c r="C140" s="11" t="s">
        <v>44</v>
      </c>
      <c r="D140" s="4">
        <v>420</v>
      </c>
      <c r="E140" s="4"/>
      <c r="F140" s="55">
        <f t="shared" si="3"/>
        <v>420</v>
      </c>
    </row>
    <row r="141" spans="1:6" s="2" customFormat="1" ht="44.25" customHeight="1">
      <c r="A141" s="23" t="s">
        <v>192</v>
      </c>
      <c r="B141" s="24" t="s">
        <v>194</v>
      </c>
      <c r="C141" s="24"/>
      <c r="D141" s="25">
        <f>D142</f>
        <v>780</v>
      </c>
      <c r="E141" s="25">
        <f>E142+E144</f>
        <v>116.69</v>
      </c>
      <c r="F141" s="55">
        <f t="shared" si="3"/>
        <v>896.69</v>
      </c>
    </row>
    <row r="142" spans="1:6" s="2" customFormat="1" ht="44.25" customHeight="1">
      <c r="A142" s="48" t="s">
        <v>193</v>
      </c>
      <c r="B142" s="41" t="s">
        <v>194</v>
      </c>
      <c r="C142" s="41"/>
      <c r="D142" s="40">
        <f>D143</f>
        <v>780</v>
      </c>
      <c r="E142" s="40">
        <f>E143</f>
        <v>0</v>
      </c>
      <c r="F142" s="55">
        <f t="shared" si="3"/>
        <v>780</v>
      </c>
    </row>
    <row r="143" spans="1:6" s="2" customFormat="1" ht="45" customHeight="1">
      <c r="A143" s="10" t="s">
        <v>43</v>
      </c>
      <c r="B143" s="11" t="s">
        <v>194</v>
      </c>
      <c r="C143" s="11" t="s">
        <v>44</v>
      </c>
      <c r="D143" s="4">
        <v>780</v>
      </c>
      <c r="E143" s="4"/>
      <c r="F143" s="55">
        <f t="shared" si="3"/>
        <v>780</v>
      </c>
    </row>
    <row r="144" spans="1:6" s="2" customFormat="1" ht="36.75" customHeight="1">
      <c r="A144" s="48" t="s">
        <v>280</v>
      </c>
      <c r="B144" s="41" t="s">
        <v>281</v>
      </c>
      <c r="C144" s="41"/>
      <c r="D144" s="40"/>
      <c r="E144" s="40">
        <f>E145</f>
        <v>116.69</v>
      </c>
      <c r="F144" s="55">
        <f>D144+E144</f>
        <v>116.69</v>
      </c>
    </row>
    <row r="145" spans="1:6" s="2" customFormat="1" ht="45" customHeight="1">
      <c r="A145" s="10" t="s">
        <v>36</v>
      </c>
      <c r="B145" s="11" t="s">
        <v>281</v>
      </c>
      <c r="C145" s="11" t="s">
        <v>35</v>
      </c>
      <c r="D145" s="4"/>
      <c r="E145" s="4">
        <v>116.69</v>
      </c>
      <c r="F145" s="55">
        <f>D145+E145</f>
        <v>116.69</v>
      </c>
    </row>
    <row r="146" spans="1:6" ht="43.5" customHeight="1">
      <c r="A146" s="5" t="s">
        <v>13</v>
      </c>
      <c r="B146" s="7" t="s">
        <v>67</v>
      </c>
      <c r="C146" s="7"/>
      <c r="D146" s="15">
        <f>D147+D150+D162+D166</f>
        <v>88378.48000000001</v>
      </c>
      <c r="E146" s="15">
        <f>E147+E150+E162+E166</f>
        <v>5986</v>
      </c>
      <c r="F146" s="6">
        <f t="shared" si="3"/>
        <v>94364.48000000001</v>
      </c>
    </row>
    <row r="147" spans="1:6" ht="41.25" customHeight="1">
      <c r="A147" s="23" t="s">
        <v>178</v>
      </c>
      <c r="B147" s="24" t="s">
        <v>85</v>
      </c>
      <c r="C147" s="24"/>
      <c r="D147" s="30">
        <f>D148</f>
        <v>2000</v>
      </c>
      <c r="E147" s="30">
        <f>E148</f>
        <v>0</v>
      </c>
      <c r="F147" s="64">
        <f>F148</f>
        <v>2000</v>
      </c>
    </row>
    <row r="148" spans="1:6" ht="60" customHeight="1">
      <c r="A148" s="48" t="s">
        <v>199</v>
      </c>
      <c r="B148" s="41" t="s">
        <v>176</v>
      </c>
      <c r="C148" s="41"/>
      <c r="D148" s="51">
        <f>D149</f>
        <v>2000</v>
      </c>
      <c r="E148" s="51">
        <f>E149</f>
        <v>0</v>
      </c>
      <c r="F148" s="55">
        <f aca="true" t="shared" si="4" ref="F148:F159">D148+E148</f>
        <v>2000</v>
      </c>
    </row>
    <row r="149" spans="1:6" ht="45" customHeight="1">
      <c r="A149" s="10" t="s">
        <v>43</v>
      </c>
      <c r="B149" s="11" t="s">
        <v>176</v>
      </c>
      <c r="C149" s="11" t="s">
        <v>44</v>
      </c>
      <c r="D149" s="16">
        <v>2000</v>
      </c>
      <c r="E149" s="16"/>
      <c r="F149" s="55">
        <f t="shared" si="4"/>
        <v>2000</v>
      </c>
    </row>
    <row r="150" spans="1:6" ht="36" customHeight="1">
      <c r="A150" s="23" t="s">
        <v>68</v>
      </c>
      <c r="B150" s="24" t="s">
        <v>179</v>
      </c>
      <c r="C150" s="24"/>
      <c r="D150" s="30">
        <f>D151+D153+D155+D157+D159</f>
        <v>61878.48</v>
      </c>
      <c r="E150" s="30">
        <f>E151+E153+E155+E157+E159</f>
        <v>2477.8999999999996</v>
      </c>
      <c r="F150" s="55">
        <f t="shared" si="4"/>
        <v>64356.380000000005</v>
      </c>
    </row>
    <row r="151" spans="1:6" ht="42.75" customHeight="1">
      <c r="A151" s="48" t="s">
        <v>232</v>
      </c>
      <c r="B151" s="41" t="s">
        <v>233</v>
      </c>
      <c r="C151" s="41"/>
      <c r="D151" s="51">
        <f>D152</f>
        <v>3000</v>
      </c>
      <c r="E151" s="51">
        <f>E152</f>
        <v>0</v>
      </c>
      <c r="F151" s="55">
        <f t="shared" si="4"/>
        <v>3000</v>
      </c>
    </row>
    <row r="152" spans="1:6" ht="40.5" customHeight="1">
      <c r="A152" s="10" t="s">
        <v>43</v>
      </c>
      <c r="B152" s="11" t="s">
        <v>233</v>
      </c>
      <c r="C152" s="11" t="s">
        <v>44</v>
      </c>
      <c r="D152" s="16">
        <v>3000</v>
      </c>
      <c r="E152" s="16">
        <v>0</v>
      </c>
      <c r="F152" s="55">
        <f t="shared" si="4"/>
        <v>3000</v>
      </c>
    </row>
    <row r="153" spans="1:6" ht="93" customHeight="1">
      <c r="A153" s="48" t="s">
        <v>10</v>
      </c>
      <c r="B153" s="41" t="s">
        <v>180</v>
      </c>
      <c r="C153" s="41"/>
      <c r="D153" s="51">
        <f>D154</f>
        <v>0.22</v>
      </c>
      <c r="E153" s="51">
        <f>E154</f>
        <v>0</v>
      </c>
      <c r="F153" s="55">
        <f t="shared" si="4"/>
        <v>0.22</v>
      </c>
    </row>
    <row r="154" spans="1:6" ht="38.25" customHeight="1">
      <c r="A154" s="10" t="s">
        <v>43</v>
      </c>
      <c r="B154" s="11" t="s">
        <v>180</v>
      </c>
      <c r="C154" s="11" t="s">
        <v>44</v>
      </c>
      <c r="D154" s="16">
        <v>0.22</v>
      </c>
      <c r="E154" s="16">
        <v>0</v>
      </c>
      <c r="F154" s="55">
        <f t="shared" si="4"/>
        <v>0.22</v>
      </c>
    </row>
    <row r="155" spans="1:6" ht="58.5" customHeight="1">
      <c r="A155" s="48" t="s">
        <v>175</v>
      </c>
      <c r="B155" s="41" t="s">
        <v>181</v>
      </c>
      <c r="C155" s="41"/>
      <c r="D155" s="51">
        <f>D156</f>
        <v>31100</v>
      </c>
      <c r="E155" s="51">
        <f>E156</f>
        <v>0</v>
      </c>
      <c r="F155" s="55">
        <f t="shared" si="4"/>
        <v>31100</v>
      </c>
    </row>
    <row r="156" spans="1:6" ht="35.25" customHeight="1">
      <c r="A156" s="10" t="s">
        <v>43</v>
      </c>
      <c r="B156" s="11" t="s">
        <v>181</v>
      </c>
      <c r="C156" s="11" t="s">
        <v>44</v>
      </c>
      <c r="D156" s="16">
        <f>16500+4400+7000+500+2700</f>
        <v>31100</v>
      </c>
      <c r="E156" s="16"/>
      <c r="F156" s="55">
        <f t="shared" si="4"/>
        <v>31100</v>
      </c>
    </row>
    <row r="157" spans="1:6" ht="40.5" customHeight="1">
      <c r="A157" s="48" t="s">
        <v>177</v>
      </c>
      <c r="B157" s="41" t="s">
        <v>182</v>
      </c>
      <c r="C157" s="41"/>
      <c r="D157" s="51">
        <f>D158</f>
        <v>12500</v>
      </c>
      <c r="E157" s="51">
        <f>E158</f>
        <v>0</v>
      </c>
      <c r="F157" s="55">
        <f t="shared" si="4"/>
        <v>12500</v>
      </c>
    </row>
    <row r="158" spans="1:6" ht="36" customHeight="1">
      <c r="A158" s="10" t="s">
        <v>43</v>
      </c>
      <c r="B158" s="11" t="s">
        <v>182</v>
      </c>
      <c r="C158" s="11" t="s">
        <v>44</v>
      </c>
      <c r="D158" s="16">
        <v>12500</v>
      </c>
      <c r="E158" s="16"/>
      <c r="F158" s="55">
        <f t="shared" si="4"/>
        <v>12500</v>
      </c>
    </row>
    <row r="159" spans="1:6" ht="45" customHeight="1">
      <c r="A159" s="48" t="s">
        <v>271</v>
      </c>
      <c r="B159" s="41" t="s">
        <v>245</v>
      </c>
      <c r="C159" s="41"/>
      <c r="D159" s="51">
        <f>D160+D161</f>
        <v>15278.26</v>
      </c>
      <c r="E159" s="51">
        <f>E160+E161</f>
        <v>2477.8999999999996</v>
      </c>
      <c r="F159" s="55">
        <f t="shared" si="4"/>
        <v>17756.16</v>
      </c>
    </row>
    <row r="160" spans="1:6" ht="111.75" customHeight="1">
      <c r="A160" s="10" t="s">
        <v>41</v>
      </c>
      <c r="B160" s="11" t="s">
        <v>245</v>
      </c>
      <c r="C160" s="11" t="s">
        <v>42</v>
      </c>
      <c r="D160" s="16">
        <v>9425.66</v>
      </c>
      <c r="E160" s="16">
        <v>1275.3</v>
      </c>
      <c r="F160" s="55">
        <v>10700.96</v>
      </c>
    </row>
    <row r="161" spans="1:6" ht="43.5" customHeight="1">
      <c r="A161" s="10" t="s">
        <v>43</v>
      </c>
      <c r="B161" s="11" t="s">
        <v>245</v>
      </c>
      <c r="C161" s="11" t="s">
        <v>44</v>
      </c>
      <c r="D161" s="16">
        <v>5852.6</v>
      </c>
      <c r="E161" s="16">
        <v>1202.6</v>
      </c>
      <c r="F161" s="55">
        <v>7055.2</v>
      </c>
    </row>
    <row r="162" spans="1:6" ht="48.75" customHeight="1">
      <c r="A162" s="26" t="s">
        <v>183</v>
      </c>
      <c r="B162" s="27" t="s">
        <v>185</v>
      </c>
      <c r="C162" s="27"/>
      <c r="D162" s="29">
        <f aca="true" t="shared" si="5" ref="D162:E164">D163</f>
        <v>14500</v>
      </c>
      <c r="E162" s="29">
        <f t="shared" si="5"/>
        <v>1008.1</v>
      </c>
      <c r="F162" s="55">
        <f aca="true" t="shared" si="6" ref="F162:F202">D162+E162</f>
        <v>15508.1</v>
      </c>
    </row>
    <row r="163" spans="1:6" ht="63.75" customHeight="1">
      <c r="A163" s="23" t="s">
        <v>184</v>
      </c>
      <c r="B163" s="24" t="s">
        <v>186</v>
      </c>
      <c r="C163" s="24"/>
      <c r="D163" s="30">
        <f t="shared" si="5"/>
        <v>14500</v>
      </c>
      <c r="E163" s="30">
        <f t="shared" si="5"/>
        <v>1008.1</v>
      </c>
      <c r="F163" s="55">
        <f t="shared" si="6"/>
        <v>15508.1</v>
      </c>
    </row>
    <row r="164" spans="1:6" ht="69.75" customHeight="1">
      <c r="A164" s="48" t="s">
        <v>12</v>
      </c>
      <c r="B164" s="41" t="s">
        <v>186</v>
      </c>
      <c r="C164" s="41"/>
      <c r="D164" s="51">
        <f t="shared" si="5"/>
        <v>14500</v>
      </c>
      <c r="E164" s="51">
        <f t="shared" si="5"/>
        <v>1008.1</v>
      </c>
      <c r="F164" s="55">
        <f t="shared" si="6"/>
        <v>15508.1</v>
      </c>
    </row>
    <row r="165" spans="1:6" ht="39.75" customHeight="1">
      <c r="A165" s="10" t="s">
        <v>43</v>
      </c>
      <c r="B165" s="11" t="s">
        <v>186</v>
      </c>
      <c r="C165" s="11" t="s">
        <v>44</v>
      </c>
      <c r="D165" s="16">
        <v>14500</v>
      </c>
      <c r="E165" s="16">
        <v>1008.1</v>
      </c>
      <c r="F165" s="55">
        <f t="shared" si="6"/>
        <v>15508.1</v>
      </c>
    </row>
    <row r="166" spans="1:6" ht="34.5" customHeight="1">
      <c r="A166" s="26" t="s">
        <v>200</v>
      </c>
      <c r="B166" s="27" t="s">
        <v>187</v>
      </c>
      <c r="C166" s="27"/>
      <c r="D166" s="28">
        <f>D167</f>
        <v>10000</v>
      </c>
      <c r="E166" s="28">
        <f>E167</f>
        <v>2500</v>
      </c>
      <c r="F166" s="55">
        <f t="shared" si="6"/>
        <v>12500</v>
      </c>
    </row>
    <row r="167" spans="1:6" ht="41.25" customHeight="1">
      <c r="A167" s="23" t="s">
        <v>188</v>
      </c>
      <c r="B167" s="24" t="s">
        <v>187</v>
      </c>
      <c r="C167" s="24"/>
      <c r="D167" s="25">
        <f>D170</f>
        <v>10000</v>
      </c>
      <c r="E167" s="25">
        <f>E168</f>
        <v>2500</v>
      </c>
      <c r="F167" s="55">
        <f t="shared" si="6"/>
        <v>12500</v>
      </c>
    </row>
    <row r="168" spans="1:6" ht="23.25" customHeight="1">
      <c r="A168" s="48" t="s">
        <v>288</v>
      </c>
      <c r="B168" s="41" t="s">
        <v>189</v>
      </c>
      <c r="C168" s="41"/>
      <c r="D168" s="40"/>
      <c r="E168" s="40">
        <f>E169</f>
        <v>2500</v>
      </c>
      <c r="F168" s="55"/>
    </row>
    <row r="169" spans="1:6" ht="15.75">
      <c r="A169" s="12" t="s">
        <v>63</v>
      </c>
      <c r="B169" s="11" t="s">
        <v>189</v>
      </c>
      <c r="C169" s="11" t="s">
        <v>62</v>
      </c>
      <c r="D169" s="4"/>
      <c r="E169" s="4">
        <v>2500</v>
      </c>
      <c r="F169" s="13">
        <f>D169+E169</f>
        <v>2500</v>
      </c>
    </row>
    <row r="170" spans="1:6" ht="62.25" customHeight="1">
      <c r="A170" s="48" t="s">
        <v>229</v>
      </c>
      <c r="B170" s="41" t="s">
        <v>230</v>
      </c>
      <c r="C170" s="41"/>
      <c r="D170" s="40">
        <f>D171</f>
        <v>10000</v>
      </c>
      <c r="E170" s="40">
        <f>E171</f>
        <v>0</v>
      </c>
      <c r="F170" s="55">
        <f t="shared" si="6"/>
        <v>10000</v>
      </c>
    </row>
    <row r="171" spans="1:6" ht="39.75" customHeight="1">
      <c r="A171" s="10" t="s">
        <v>43</v>
      </c>
      <c r="B171" s="11" t="s">
        <v>230</v>
      </c>
      <c r="C171" s="11" t="s">
        <v>44</v>
      </c>
      <c r="D171" s="4">
        <v>10000</v>
      </c>
      <c r="E171" s="4"/>
      <c r="F171" s="55">
        <f t="shared" si="6"/>
        <v>10000</v>
      </c>
    </row>
    <row r="172" spans="1:6" ht="46.5" customHeight="1">
      <c r="A172" s="5" t="s">
        <v>86</v>
      </c>
      <c r="B172" s="7" t="s">
        <v>87</v>
      </c>
      <c r="C172" s="7"/>
      <c r="D172" s="6">
        <f>D173+D183+D189+D176+D180+D195</f>
        <v>229257.86</v>
      </c>
      <c r="E172" s="6">
        <f>E173+E183+E189+E176+E180+E195</f>
        <v>-1904.75</v>
      </c>
      <c r="F172" s="6">
        <f t="shared" si="6"/>
        <v>227353.11</v>
      </c>
    </row>
    <row r="173" spans="1:6" ht="71.25" customHeight="1">
      <c r="A173" s="23" t="s">
        <v>88</v>
      </c>
      <c r="B173" s="31" t="s">
        <v>89</v>
      </c>
      <c r="C173" s="31"/>
      <c r="D173" s="32">
        <f>D174</f>
        <v>2370</v>
      </c>
      <c r="E173" s="32">
        <f>E174</f>
        <v>0</v>
      </c>
      <c r="F173" s="55">
        <f t="shared" si="6"/>
        <v>2370</v>
      </c>
    </row>
    <row r="174" spans="1:6" ht="84.75" customHeight="1">
      <c r="A174" s="48" t="s">
        <v>93</v>
      </c>
      <c r="B174" s="54" t="s">
        <v>90</v>
      </c>
      <c r="C174" s="54"/>
      <c r="D174" s="55">
        <f>D175</f>
        <v>2370</v>
      </c>
      <c r="E174" s="55">
        <f>E175</f>
        <v>0</v>
      </c>
      <c r="F174" s="55">
        <f t="shared" si="6"/>
        <v>2370</v>
      </c>
    </row>
    <row r="175" spans="1:6" ht="103.5" customHeight="1">
      <c r="A175" s="10" t="s">
        <v>41</v>
      </c>
      <c r="B175" s="14" t="s">
        <v>90</v>
      </c>
      <c r="C175" s="14" t="s">
        <v>42</v>
      </c>
      <c r="D175" s="13">
        <v>2370</v>
      </c>
      <c r="E175" s="13"/>
      <c r="F175" s="55">
        <f t="shared" si="6"/>
        <v>2370</v>
      </c>
    </row>
    <row r="176" spans="1:6" ht="52.5" customHeight="1">
      <c r="A176" s="23" t="s">
        <v>60</v>
      </c>
      <c r="B176" s="36" t="s">
        <v>108</v>
      </c>
      <c r="C176" s="36"/>
      <c r="D176" s="37">
        <f>D177</f>
        <v>2843.9</v>
      </c>
      <c r="E176" s="37">
        <f>E177</f>
        <v>0</v>
      </c>
      <c r="F176" s="55">
        <f t="shared" si="6"/>
        <v>2843.9</v>
      </c>
    </row>
    <row r="177" spans="1:6" ht="42" customHeight="1">
      <c r="A177" s="10" t="s">
        <v>2</v>
      </c>
      <c r="B177" s="14" t="s">
        <v>108</v>
      </c>
      <c r="C177" s="14"/>
      <c r="D177" s="13">
        <f>SUM(D178:D179)</f>
        <v>2843.9</v>
      </c>
      <c r="E177" s="13">
        <f>SUM(E178:E179)</f>
        <v>0</v>
      </c>
      <c r="F177" s="55">
        <f t="shared" si="6"/>
        <v>2843.9</v>
      </c>
    </row>
    <row r="178" spans="1:6" ht="98.25" customHeight="1">
      <c r="A178" s="10" t="s">
        <v>41</v>
      </c>
      <c r="B178" s="14" t="s">
        <v>108</v>
      </c>
      <c r="C178" s="14" t="s">
        <v>42</v>
      </c>
      <c r="D178" s="13">
        <v>2037</v>
      </c>
      <c r="E178" s="13"/>
      <c r="F178" s="55">
        <f t="shared" si="6"/>
        <v>2037</v>
      </c>
    </row>
    <row r="179" spans="1:6" ht="31.5">
      <c r="A179" s="10" t="s">
        <v>43</v>
      </c>
      <c r="B179" s="14" t="s">
        <v>108</v>
      </c>
      <c r="C179" s="14" t="s">
        <v>44</v>
      </c>
      <c r="D179" s="13">
        <v>806.9</v>
      </c>
      <c r="E179" s="13"/>
      <c r="F179" s="55">
        <f t="shared" si="6"/>
        <v>806.9</v>
      </c>
    </row>
    <row r="180" spans="1:6" ht="50.25" customHeight="1">
      <c r="A180" s="23" t="s">
        <v>109</v>
      </c>
      <c r="B180" s="36" t="s">
        <v>111</v>
      </c>
      <c r="C180" s="36"/>
      <c r="D180" s="37">
        <f>D181</f>
        <v>80</v>
      </c>
      <c r="E180" s="37">
        <f>E181</f>
        <v>0</v>
      </c>
      <c r="F180" s="55">
        <f t="shared" si="6"/>
        <v>80</v>
      </c>
    </row>
    <row r="181" spans="1:6" ht="47.25">
      <c r="A181" s="33" t="s">
        <v>110</v>
      </c>
      <c r="B181" s="14" t="s">
        <v>111</v>
      </c>
      <c r="C181" s="14"/>
      <c r="D181" s="13">
        <f>D182</f>
        <v>80</v>
      </c>
      <c r="E181" s="13">
        <f>E182</f>
        <v>0</v>
      </c>
      <c r="F181" s="55">
        <f t="shared" si="6"/>
        <v>80</v>
      </c>
    </row>
    <row r="182" spans="1:6" ht="15.75">
      <c r="A182" s="10" t="s">
        <v>63</v>
      </c>
      <c r="B182" s="14" t="s">
        <v>111</v>
      </c>
      <c r="C182" s="14" t="s">
        <v>62</v>
      </c>
      <c r="D182" s="13">
        <v>80</v>
      </c>
      <c r="E182" s="13"/>
      <c r="F182" s="55">
        <f t="shared" si="6"/>
        <v>80</v>
      </c>
    </row>
    <row r="183" spans="1:6" ht="31.5">
      <c r="A183" s="26" t="s">
        <v>101</v>
      </c>
      <c r="B183" s="27" t="s">
        <v>102</v>
      </c>
      <c r="C183" s="27"/>
      <c r="D183" s="28">
        <f>D184</f>
        <v>220015.5</v>
      </c>
      <c r="E183" s="28">
        <f>E184</f>
        <v>0</v>
      </c>
      <c r="F183" s="55">
        <f t="shared" si="6"/>
        <v>220015.5</v>
      </c>
    </row>
    <row r="184" spans="1:6" ht="63">
      <c r="A184" s="23" t="s">
        <v>100</v>
      </c>
      <c r="B184" s="24" t="s">
        <v>102</v>
      </c>
      <c r="C184" s="24"/>
      <c r="D184" s="25">
        <f>D185+D187</f>
        <v>220015.5</v>
      </c>
      <c r="E184" s="25">
        <f>E185+E187</f>
        <v>0</v>
      </c>
      <c r="F184" s="55">
        <f t="shared" si="6"/>
        <v>220015.5</v>
      </c>
    </row>
    <row r="185" spans="1:6" s="3" customFormat="1" ht="31.5">
      <c r="A185" s="33" t="s">
        <v>262</v>
      </c>
      <c r="B185" s="14" t="s">
        <v>103</v>
      </c>
      <c r="C185" s="14"/>
      <c r="D185" s="13">
        <f>D186</f>
        <v>219815.5</v>
      </c>
      <c r="E185" s="13">
        <f>E186</f>
        <v>0</v>
      </c>
      <c r="F185" s="55">
        <f t="shared" si="6"/>
        <v>219815.5</v>
      </c>
    </row>
    <row r="186" spans="1:6" s="3" customFormat="1" ht="15.75">
      <c r="A186" s="33" t="s">
        <v>63</v>
      </c>
      <c r="B186" s="14" t="s">
        <v>103</v>
      </c>
      <c r="C186" s="14" t="s">
        <v>62</v>
      </c>
      <c r="D186" s="13">
        <v>219815.5</v>
      </c>
      <c r="E186" s="13"/>
      <c r="F186" s="55">
        <f t="shared" si="6"/>
        <v>219815.5</v>
      </c>
    </row>
    <row r="187" spans="1:6" s="3" customFormat="1" ht="31.5">
      <c r="A187" s="58" t="s">
        <v>249</v>
      </c>
      <c r="B187" s="54" t="s">
        <v>250</v>
      </c>
      <c r="C187" s="54"/>
      <c r="D187" s="55">
        <f>D188</f>
        <v>200</v>
      </c>
      <c r="E187" s="55">
        <f>E188</f>
        <v>0</v>
      </c>
      <c r="F187" s="55">
        <f t="shared" si="6"/>
        <v>200</v>
      </c>
    </row>
    <row r="188" spans="1:6" s="3" customFormat="1" ht="31.5">
      <c r="A188" s="33" t="s">
        <v>43</v>
      </c>
      <c r="B188" s="14" t="s">
        <v>251</v>
      </c>
      <c r="C188" s="14" t="s">
        <v>44</v>
      </c>
      <c r="D188" s="13">
        <v>200</v>
      </c>
      <c r="E188" s="13"/>
      <c r="F188" s="55">
        <f t="shared" si="6"/>
        <v>200</v>
      </c>
    </row>
    <row r="189" spans="1:6" s="3" customFormat="1" ht="78.75">
      <c r="A189" s="35" t="s">
        <v>268</v>
      </c>
      <c r="B189" s="31" t="s">
        <v>104</v>
      </c>
      <c r="C189" s="31"/>
      <c r="D189" s="32">
        <f>D190+D193</f>
        <v>670.4</v>
      </c>
      <c r="E189" s="32">
        <f>E190+E193</f>
        <v>0</v>
      </c>
      <c r="F189" s="55">
        <f t="shared" si="6"/>
        <v>670.4</v>
      </c>
    </row>
    <row r="190" spans="1:6" s="3" customFormat="1" ht="31.5">
      <c r="A190" s="38" t="s">
        <v>105</v>
      </c>
      <c r="B190" s="36" t="s">
        <v>107</v>
      </c>
      <c r="C190" s="36"/>
      <c r="D190" s="37">
        <f>D191</f>
        <v>310.4</v>
      </c>
      <c r="E190" s="37">
        <f>E191</f>
        <v>0</v>
      </c>
      <c r="F190" s="55">
        <f t="shared" si="6"/>
        <v>310.4</v>
      </c>
    </row>
    <row r="191" spans="1:6" s="3" customFormat="1" ht="63">
      <c r="A191" s="34" t="s">
        <v>106</v>
      </c>
      <c r="B191" s="14" t="s">
        <v>112</v>
      </c>
      <c r="C191" s="14"/>
      <c r="D191" s="13">
        <f>D192</f>
        <v>310.4</v>
      </c>
      <c r="E191" s="13">
        <f>E192</f>
        <v>0</v>
      </c>
      <c r="F191" s="55">
        <f t="shared" si="6"/>
        <v>310.4</v>
      </c>
    </row>
    <row r="192" spans="1:6" s="3" customFormat="1" ht="15.75">
      <c r="A192" s="34" t="s">
        <v>63</v>
      </c>
      <c r="B192" s="14" t="s">
        <v>112</v>
      </c>
      <c r="C192" s="14" t="s">
        <v>62</v>
      </c>
      <c r="D192" s="13">
        <v>310.4</v>
      </c>
      <c r="E192" s="13"/>
      <c r="F192" s="55">
        <f t="shared" si="6"/>
        <v>310.4</v>
      </c>
    </row>
    <row r="193" spans="1:6" s="3" customFormat="1" ht="31.5">
      <c r="A193" s="59" t="s">
        <v>252</v>
      </c>
      <c r="B193" s="54" t="s">
        <v>253</v>
      </c>
      <c r="C193" s="54"/>
      <c r="D193" s="55">
        <f>D194</f>
        <v>360</v>
      </c>
      <c r="E193" s="55">
        <f>E194</f>
        <v>0</v>
      </c>
      <c r="F193" s="55">
        <f t="shared" si="6"/>
        <v>360</v>
      </c>
    </row>
    <row r="194" spans="1:6" s="3" customFormat="1" ht="31.5">
      <c r="A194" s="34" t="s">
        <v>43</v>
      </c>
      <c r="B194" s="14" t="s">
        <v>253</v>
      </c>
      <c r="C194" s="14" t="s">
        <v>44</v>
      </c>
      <c r="D194" s="13">
        <v>360</v>
      </c>
      <c r="E194" s="13"/>
      <c r="F194" s="55">
        <f t="shared" si="6"/>
        <v>360</v>
      </c>
    </row>
    <row r="195" spans="1:6" ht="31.5">
      <c r="A195" s="39" t="s">
        <v>113</v>
      </c>
      <c r="B195" s="31" t="s">
        <v>116</v>
      </c>
      <c r="C195" s="31"/>
      <c r="D195" s="32">
        <f>D196</f>
        <v>3278.06</v>
      </c>
      <c r="E195" s="32">
        <f>E196</f>
        <v>-1904.75</v>
      </c>
      <c r="F195" s="55">
        <f t="shared" si="6"/>
        <v>1373.31</v>
      </c>
    </row>
    <row r="196" spans="1:6" ht="31.5">
      <c r="A196" s="23" t="s">
        <v>114</v>
      </c>
      <c r="B196" s="36" t="s">
        <v>116</v>
      </c>
      <c r="C196" s="36"/>
      <c r="D196" s="37">
        <f>D201+D197+D199</f>
        <v>3278.06</v>
      </c>
      <c r="E196" s="37">
        <f>E201+E197+E199</f>
        <v>-1904.75</v>
      </c>
      <c r="F196" s="55">
        <f t="shared" si="6"/>
        <v>1373.31</v>
      </c>
    </row>
    <row r="197" spans="1:6" ht="110.25">
      <c r="A197" s="50" t="s">
        <v>261</v>
      </c>
      <c r="B197" s="54" t="s">
        <v>260</v>
      </c>
      <c r="C197" s="54"/>
      <c r="D197" s="55">
        <f>D198</f>
        <v>2200</v>
      </c>
      <c r="E197" s="55">
        <f>E198</f>
        <v>-994.75</v>
      </c>
      <c r="F197" s="55">
        <f t="shared" si="6"/>
        <v>1205.25</v>
      </c>
    </row>
    <row r="198" spans="1:6" ht="31.5">
      <c r="A198" s="12" t="s">
        <v>43</v>
      </c>
      <c r="B198" s="14" t="s">
        <v>260</v>
      </c>
      <c r="C198" s="14" t="s">
        <v>44</v>
      </c>
      <c r="D198" s="13">
        <v>2200</v>
      </c>
      <c r="E198" s="13">
        <v>-994.75</v>
      </c>
      <c r="F198" s="55">
        <f t="shared" si="6"/>
        <v>1205.25</v>
      </c>
    </row>
    <row r="199" spans="1:6" ht="87" customHeight="1">
      <c r="A199" s="50" t="s">
        <v>231</v>
      </c>
      <c r="B199" s="54" t="s">
        <v>259</v>
      </c>
      <c r="C199" s="54"/>
      <c r="D199" s="55">
        <f>D200</f>
        <v>910</v>
      </c>
      <c r="E199" s="55">
        <f>E200</f>
        <v>-910</v>
      </c>
      <c r="F199" s="55">
        <f t="shared" si="6"/>
        <v>0</v>
      </c>
    </row>
    <row r="200" spans="1:6" ht="15.75">
      <c r="A200" s="12" t="s">
        <v>63</v>
      </c>
      <c r="B200" s="14" t="s">
        <v>259</v>
      </c>
      <c r="C200" s="14" t="s">
        <v>62</v>
      </c>
      <c r="D200" s="13">
        <v>910</v>
      </c>
      <c r="E200" s="13">
        <f>-910</f>
        <v>-910</v>
      </c>
      <c r="F200" s="55">
        <f t="shared" si="6"/>
        <v>0</v>
      </c>
    </row>
    <row r="201" spans="1:6" ht="31.5" customHeight="1">
      <c r="A201" s="48" t="s">
        <v>115</v>
      </c>
      <c r="B201" s="54" t="s">
        <v>116</v>
      </c>
      <c r="C201" s="54"/>
      <c r="D201" s="55">
        <f>D202</f>
        <v>168.06</v>
      </c>
      <c r="E201" s="55">
        <f>E202</f>
        <v>0</v>
      </c>
      <c r="F201" s="55">
        <f t="shared" si="6"/>
        <v>168.06</v>
      </c>
    </row>
    <row r="202" spans="1:6" s="3" customFormat="1" ht="15.75">
      <c r="A202" s="12" t="s">
        <v>63</v>
      </c>
      <c r="B202" s="14" t="s">
        <v>116</v>
      </c>
      <c r="C202" s="14" t="s">
        <v>62</v>
      </c>
      <c r="D202" s="13">
        <v>168.06</v>
      </c>
      <c r="E202" s="13"/>
      <c r="F202" s="55">
        <f t="shared" si="6"/>
        <v>168.06</v>
      </c>
    </row>
    <row r="203" spans="1:6" ht="31.5">
      <c r="A203" s="5" t="s">
        <v>22</v>
      </c>
      <c r="B203" s="7" t="s">
        <v>98</v>
      </c>
      <c r="C203" s="7"/>
      <c r="D203" s="6">
        <f>D207+D211+D216+D220+D204</f>
        <v>13120.199999999999</v>
      </c>
      <c r="E203" s="6">
        <f>E207+E211+E216+E220+E204</f>
        <v>0</v>
      </c>
      <c r="F203" s="6">
        <f>F207+F211+F216+F220+F204</f>
        <v>13120.199999999999</v>
      </c>
    </row>
    <row r="204" spans="1:6" ht="63">
      <c r="A204" s="23" t="s">
        <v>239</v>
      </c>
      <c r="B204" s="24" t="s">
        <v>270</v>
      </c>
      <c r="C204" s="24"/>
      <c r="D204" s="25">
        <f>D205</f>
        <v>1434.48</v>
      </c>
      <c r="E204" s="25">
        <f>E205</f>
        <v>0</v>
      </c>
      <c r="F204" s="55">
        <f aca="true" t="shared" si="7" ref="F204:F235">D204+E204</f>
        <v>1434.48</v>
      </c>
    </row>
    <row r="205" spans="1:6" ht="15.75">
      <c r="A205" s="10" t="s">
        <v>17</v>
      </c>
      <c r="B205" s="11" t="s">
        <v>270</v>
      </c>
      <c r="C205" s="11"/>
      <c r="D205" s="4">
        <f>D206</f>
        <v>1434.48</v>
      </c>
      <c r="E205" s="4">
        <f>E206</f>
        <v>0</v>
      </c>
      <c r="F205" s="55">
        <f t="shared" si="7"/>
        <v>1434.48</v>
      </c>
    </row>
    <row r="206" spans="1:6" ht="94.5">
      <c r="A206" s="10" t="s">
        <v>41</v>
      </c>
      <c r="B206" s="11" t="s">
        <v>270</v>
      </c>
      <c r="C206" s="11" t="s">
        <v>42</v>
      </c>
      <c r="D206" s="4">
        <v>1434.48</v>
      </c>
      <c r="E206" s="4"/>
      <c r="F206" s="55">
        <f t="shared" si="7"/>
        <v>1434.48</v>
      </c>
    </row>
    <row r="207" spans="1:6" ht="77.25" customHeight="1">
      <c r="A207" s="8" t="s">
        <v>285</v>
      </c>
      <c r="B207" s="18" t="s">
        <v>99</v>
      </c>
      <c r="C207" s="18"/>
      <c r="D207" s="17">
        <f>D208</f>
        <v>835.2</v>
      </c>
      <c r="E207" s="17">
        <f>E208</f>
        <v>0</v>
      </c>
      <c r="F207" s="55">
        <f t="shared" si="7"/>
        <v>835.2</v>
      </c>
    </row>
    <row r="208" spans="1:6" ht="76.5" customHeight="1">
      <c r="A208" s="48" t="s">
        <v>27</v>
      </c>
      <c r="B208" s="41" t="s">
        <v>99</v>
      </c>
      <c r="C208" s="41"/>
      <c r="D208" s="40">
        <f>D209+D210</f>
        <v>835.2</v>
      </c>
      <c r="E208" s="40">
        <f>E209+E210</f>
        <v>0</v>
      </c>
      <c r="F208" s="55">
        <f t="shared" si="7"/>
        <v>835.2</v>
      </c>
    </row>
    <row r="209" spans="1:6" ht="98.25" customHeight="1">
      <c r="A209" s="10" t="s">
        <v>41</v>
      </c>
      <c r="B209" s="11" t="s">
        <v>99</v>
      </c>
      <c r="C209" s="11" t="s">
        <v>42</v>
      </c>
      <c r="D209" s="4">
        <v>812</v>
      </c>
      <c r="E209" s="4">
        <v>0</v>
      </c>
      <c r="F209" s="55">
        <f t="shared" si="7"/>
        <v>812</v>
      </c>
    </row>
    <row r="210" spans="1:6" ht="39" customHeight="1">
      <c r="A210" s="10" t="s">
        <v>43</v>
      </c>
      <c r="B210" s="11" t="s">
        <v>99</v>
      </c>
      <c r="C210" s="11" t="s">
        <v>44</v>
      </c>
      <c r="D210" s="4">
        <v>23.2</v>
      </c>
      <c r="E210" s="4">
        <v>0</v>
      </c>
      <c r="F210" s="55">
        <f t="shared" si="7"/>
        <v>23.2</v>
      </c>
    </row>
    <row r="211" spans="1:6" ht="49.5" customHeight="1">
      <c r="A211" s="23" t="s">
        <v>127</v>
      </c>
      <c r="B211" s="24" t="s">
        <v>131</v>
      </c>
      <c r="C211" s="24"/>
      <c r="D211" s="25">
        <f>D212</f>
        <v>6930</v>
      </c>
      <c r="E211" s="25">
        <f>E212</f>
        <v>0</v>
      </c>
      <c r="F211" s="55">
        <f t="shared" si="7"/>
        <v>6930</v>
      </c>
    </row>
    <row r="212" spans="1:6" ht="36" customHeight="1">
      <c r="A212" s="48" t="s">
        <v>2</v>
      </c>
      <c r="B212" s="41" t="s">
        <v>131</v>
      </c>
      <c r="C212" s="41"/>
      <c r="D212" s="40">
        <f>D213+D214+D215</f>
        <v>6930</v>
      </c>
      <c r="E212" s="40">
        <f>E213+E214+E215</f>
        <v>0</v>
      </c>
      <c r="F212" s="55">
        <f t="shared" si="7"/>
        <v>6930</v>
      </c>
    </row>
    <row r="213" spans="1:6" ht="98.25" customHeight="1">
      <c r="A213" s="10" t="s">
        <v>41</v>
      </c>
      <c r="B213" s="11" t="s">
        <v>131</v>
      </c>
      <c r="C213" s="11" t="s">
        <v>42</v>
      </c>
      <c r="D213" s="4">
        <v>6295</v>
      </c>
      <c r="E213" s="4"/>
      <c r="F213" s="55">
        <f t="shared" si="7"/>
        <v>6295</v>
      </c>
    </row>
    <row r="214" spans="1:6" ht="33.75" customHeight="1">
      <c r="A214" s="10" t="s">
        <v>43</v>
      </c>
      <c r="B214" s="11" t="s">
        <v>131</v>
      </c>
      <c r="C214" s="11" t="s">
        <v>44</v>
      </c>
      <c r="D214" s="4">
        <v>625</v>
      </c>
      <c r="E214" s="4"/>
      <c r="F214" s="55">
        <f t="shared" si="7"/>
        <v>625</v>
      </c>
    </row>
    <row r="215" spans="1:6" ht="23.25" customHeight="1">
      <c r="A215" s="10" t="s">
        <v>63</v>
      </c>
      <c r="B215" s="11" t="s">
        <v>131</v>
      </c>
      <c r="C215" s="11" t="s">
        <v>62</v>
      </c>
      <c r="D215" s="4">
        <v>10</v>
      </c>
      <c r="E215" s="4"/>
      <c r="F215" s="55">
        <f t="shared" si="7"/>
        <v>10</v>
      </c>
    </row>
    <row r="216" spans="1:6" ht="31.5">
      <c r="A216" s="23" t="s">
        <v>132</v>
      </c>
      <c r="B216" s="24" t="s">
        <v>133</v>
      </c>
      <c r="C216" s="24"/>
      <c r="D216" s="25">
        <f>D217</f>
        <v>1455.52</v>
      </c>
      <c r="E216" s="25">
        <f>E217</f>
        <v>0</v>
      </c>
      <c r="F216" s="55">
        <f t="shared" si="7"/>
        <v>1455.52</v>
      </c>
    </row>
    <row r="217" spans="1:6" ht="15.75">
      <c r="A217" s="48" t="s">
        <v>28</v>
      </c>
      <c r="B217" s="41" t="s">
        <v>133</v>
      </c>
      <c r="C217" s="41"/>
      <c r="D217" s="40">
        <f>D218+D219</f>
        <v>1455.52</v>
      </c>
      <c r="E217" s="40">
        <f>E218+E219</f>
        <v>0</v>
      </c>
      <c r="F217" s="55">
        <f t="shared" si="7"/>
        <v>1455.52</v>
      </c>
    </row>
    <row r="218" spans="1:6" ht="94.5">
      <c r="A218" s="10" t="s">
        <v>41</v>
      </c>
      <c r="B218" s="11" t="s">
        <v>133</v>
      </c>
      <c r="C218" s="11" t="s">
        <v>42</v>
      </c>
      <c r="D218" s="4">
        <v>1175.5</v>
      </c>
      <c r="E218" s="4"/>
      <c r="F218" s="55">
        <f t="shared" si="7"/>
        <v>1175.5</v>
      </c>
    </row>
    <row r="219" spans="1:6" ht="31.5">
      <c r="A219" s="10" t="s">
        <v>43</v>
      </c>
      <c r="B219" s="11" t="s">
        <v>133</v>
      </c>
      <c r="C219" s="11" t="s">
        <v>44</v>
      </c>
      <c r="D219" s="4">
        <v>280.02</v>
      </c>
      <c r="E219" s="4"/>
      <c r="F219" s="55">
        <f t="shared" si="7"/>
        <v>280.02</v>
      </c>
    </row>
    <row r="220" spans="1:6" ht="47.25">
      <c r="A220" s="23" t="s">
        <v>208</v>
      </c>
      <c r="B220" s="24" t="s">
        <v>210</v>
      </c>
      <c r="C220" s="24"/>
      <c r="D220" s="25">
        <f>D221+D223</f>
        <v>2465</v>
      </c>
      <c r="E220" s="25">
        <f>E221+E223</f>
        <v>0</v>
      </c>
      <c r="F220" s="55">
        <f t="shared" si="7"/>
        <v>2465</v>
      </c>
    </row>
    <row r="221" spans="1:6" ht="37.5" customHeight="1">
      <c r="A221" s="48" t="s">
        <v>234</v>
      </c>
      <c r="B221" s="41" t="s">
        <v>235</v>
      </c>
      <c r="C221" s="41"/>
      <c r="D221" s="40">
        <f>D222</f>
        <v>365</v>
      </c>
      <c r="E221" s="40">
        <f>E222</f>
        <v>0</v>
      </c>
      <c r="F221" s="55">
        <f t="shared" si="7"/>
        <v>365</v>
      </c>
    </row>
    <row r="222" spans="1:6" ht="47.25">
      <c r="A222" s="10" t="s">
        <v>36</v>
      </c>
      <c r="B222" s="11" t="s">
        <v>235</v>
      </c>
      <c r="C222" s="11" t="s">
        <v>35</v>
      </c>
      <c r="D222" s="4">
        <v>365</v>
      </c>
      <c r="E222" s="4">
        <v>0</v>
      </c>
      <c r="F222" s="55">
        <f t="shared" si="7"/>
        <v>365</v>
      </c>
    </row>
    <row r="223" spans="1:6" ht="78.75">
      <c r="A223" s="48" t="s">
        <v>209</v>
      </c>
      <c r="B223" s="41" t="s">
        <v>210</v>
      </c>
      <c r="C223" s="41"/>
      <c r="D223" s="40">
        <f>D224</f>
        <v>2100</v>
      </c>
      <c r="E223" s="40">
        <f>E224</f>
        <v>0</v>
      </c>
      <c r="F223" s="55">
        <f t="shared" si="7"/>
        <v>2100</v>
      </c>
    </row>
    <row r="224" spans="1:6" ht="47.25">
      <c r="A224" s="10" t="s">
        <v>36</v>
      </c>
      <c r="B224" s="11" t="s">
        <v>210</v>
      </c>
      <c r="C224" s="11" t="s">
        <v>35</v>
      </c>
      <c r="D224" s="4">
        <v>2100</v>
      </c>
      <c r="E224" s="4"/>
      <c r="F224" s="55">
        <f t="shared" si="7"/>
        <v>2100</v>
      </c>
    </row>
    <row r="225" spans="1:6" ht="31.5">
      <c r="A225" s="5" t="s">
        <v>23</v>
      </c>
      <c r="B225" s="7" t="s">
        <v>126</v>
      </c>
      <c r="C225" s="7"/>
      <c r="D225" s="6">
        <f>D226+D231</f>
        <v>10457.5</v>
      </c>
      <c r="E225" s="6">
        <f>E226+E231</f>
        <v>0</v>
      </c>
      <c r="F225" s="6">
        <f t="shared" si="7"/>
        <v>10457.5</v>
      </c>
    </row>
    <row r="226" spans="1:6" ht="47.25">
      <c r="A226" s="23" t="s">
        <v>127</v>
      </c>
      <c r="B226" s="24" t="s">
        <v>129</v>
      </c>
      <c r="C226" s="24"/>
      <c r="D226" s="25">
        <f>D227</f>
        <v>9640.7</v>
      </c>
      <c r="E226" s="25">
        <f>E227</f>
        <v>0</v>
      </c>
      <c r="F226" s="55">
        <f t="shared" si="7"/>
        <v>9640.7</v>
      </c>
    </row>
    <row r="227" spans="1:6" ht="31.5">
      <c r="A227" s="10" t="s">
        <v>2</v>
      </c>
      <c r="B227" s="11" t="s">
        <v>129</v>
      </c>
      <c r="C227" s="11"/>
      <c r="D227" s="4">
        <f>D228+D229+D230</f>
        <v>9640.7</v>
      </c>
      <c r="E227" s="4">
        <f>E228+E229+E230</f>
        <v>0</v>
      </c>
      <c r="F227" s="55">
        <f t="shared" si="7"/>
        <v>9640.7</v>
      </c>
    </row>
    <row r="228" spans="1:6" ht="94.5">
      <c r="A228" s="10" t="s">
        <v>41</v>
      </c>
      <c r="B228" s="11" t="s">
        <v>129</v>
      </c>
      <c r="C228" s="11" t="s">
        <v>42</v>
      </c>
      <c r="D228" s="4">
        <v>9200.6</v>
      </c>
      <c r="E228" s="4"/>
      <c r="F228" s="55">
        <f t="shared" si="7"/>
        <v>9200.6</v>
      </c>
    </row>
    <row r="229" spans="1:6" ht="31.5">
      <c r="A229" s="10" t="s">
        <v>43</v>
      </c>
      <c r="B229" s="11" t="s">
        <v>129</v>
      </c>
      <c r="C229" s="11" t="s">
        <v>44</v>
      </c>
      <c r="D229" s="4">
        <v>431.1</v>
      </c>
      <c r="E229" s="4"/>
      <c r="F229" s="55">
        <f t="shared" si="7"/>
        <v>431.1</v>
      </c>
    </row>
    <row r="230" spans="1:6" ht="15.75">
      <c r="A230" s="10" t="s">
        <v>63</v>
      </c>
      <c r="B230" s="11" t="s">
        <v>129</v>
      </c>
      <c r="C230" s="11" t="s">
        <v>62</v>
      </c>
      <c r="D230" s="4">
        <v>9</v>
      </c>
      <c r="E230" s="4"/>
      <c r="F230" s="55">
        <f t="shared" si="7"/>
        <v>9</v>
      </c>
    </row>
    <row r="231" spans="1:6" ht="31.5">
      <c r="A231" s="23" t="s">
        <v>128</v>
      </c>
      <c r="B231" s="24" t="s">
        <v>130</v>
      </c>
      <c r="C231" s="24"/>
      <c r="D231" s="25">
        <f>D232</f>
        <v>816.8</v>
      </c>
      <c r="E231" s="25">
        <f>E232</f>
        <v>0</v>
      </c>
      <c r="F231" s="55">
        <f t="shared" si="7"/>
        <v>816.8</v>
      </c>
    </row>
    <row r="232" spans="1:6" ht="47.25">
      <c r="A232" s="10" t="s">
        <v>24</v>
      </c>
      <c r="B232" s="11" t="s">
        <v>130</v>
      </c>
      <c r="C232" s="11"/>
      <c r="D232" s="4">
        <f>D233</f>
        <v>816.8</v>
      </c>
      <c r="E232" s="4">
        <f>E233</f>
        <v>0</v>
      </c>
      <c r="F232" s="55">
        <f t="shared" si="7"/>
        <v>816.8</v>
      </c>
    </row>
    <row r="233" spans="1:6" ht="31.5">
      <c r="A233" s="10" t="s">
        <v>43</v>
      </c>
      <c r="B233" s="11" t="s">
        <v>130</v>
      </c>
      <c r="C233" s="11" t="s">
        <v>44</v>
      </c>
      <c r="D233" s="4">
        <v>816.8</v>
      </c>
      <c r="E233" s="4"/>
      <c r="F233" s="55">
        <f t="shared" si="7"/>
        <v>816.8</v>
      </c>
    </row>
    <row r="234" spans="1:6" ht="31.5">
      <c r="A234" s="5" t="s">
        <v>134</v>
      </c>
      <c r="B234" s="7" t="s">
        <v>137</v>
      </c>
      <c r="C234" s="7"/>
      <c r="D234" s="6">
        <f>D235+D238</f>
        <v>4475.87</v>
      </c>
      <c r="E234" s="6">
        <f>E235+E238</f>
        <v>0</v>
      </c>
      <c r="F234" s="6">
        <f t="shared" si="7"/>
        <v>4475.87</v>
      </c>
    </row>
    <row r="235" spans="1:6" ht="63">
      <c r="A235" s="23" t="s">
        <v>135</v>
      </c>
      <c r="B235" s="24" t="s">
        <v>138</v>
      </c>
      <c r="C235" s="24"/>
      <c r="D235" s="25">
        <f>D236</f>
        <v>3475.87</v>
      </c>
      <c r="E235" s="25">
        <f>E236</f>
        <v>0</v>
      </c>
      <c r="F235" s="55">
        <f t="shared" si="7"/>
        <v>3475.87</v>
      </c>
    </row>
    <row r="236" spans="1:6" ht="52.5" customHeight="1">
      <c r="A236" s="10" t="s">
        <v>136</v>
      </c>
      <c r="B236" s="11" t="s">
        <v>138</v>
      </c>
      <c r="C236" s="11"/>
      <c r="D236" s="4">
        <f>D237</f>
        <v>3475.87</v>
      </c>
      <c r="E236" s="4">
        <f>E237</f>
        <v>0</v>
      </c>
      <c r="F236" s="55">
        <f aca="true" t="shared" si="8" ref="F236:F266">D236+E236</f>
        <v>3475.87</v>
      </c>
    </row>
    <row r="237" spans="1:6" ht="94.5">
      <c r="A237" s="10" t="s">
        <v>41</v>
      </c>
      <c r="B237" s="11" t="s">
        <v>138</v>
      </c>
      <c r="C237" s="11" t="s">
        <v>42</v>
      </c>
      <c r="D237" s="4">
        <v>3475.87</v>
      </c>
      <c r="E237" s="4"/>
      <c r="F237" s="55">
        <f t="shared" si="8"/>
        <v>3475.87</v>
      </c>
    </row>
    <row r="238" spans="1:6" ht="60" customHeight="1">
      <c r="A238" s="23" t="s">
        <v>272</v>
      </c>
      <c r="B238" s="24" t="s">
        <v>140</v>
      </c>
      <c r="C238" s="24"/>
      <c r="D238" s="25">
        <f>D239</f>
        <v>1000</v>
      </c>
      <c r="E238" s="25">
        <f>E239</f>
        <v>0</v>
      </c>
      <c r="F238" s="55">
        <f t="shared" si="8"/>
        <v>1000</v>
      </c>
    </row>
    <row r="239" spans="1:6" ht="84" customHeight="1">
      <c r="A239" s="10" t="s">
        <v>139</v>
      </c>
      <c r="B239" s="11" t="s">
        <v>140</v>
      </c>
      <c r="C239" s="11"/>
      <c r="D239" s="4">
        <f>D240</f>
        <v>1000</v>
      </c>
      <c r="E239" s="4">
        <f>E240</f>
        <v>0</v>
      </c>
      <c r="F239" s="55">
        <f t="shared" si="8"/>
        <v>1000</v>
      </c>
    </row>
    <row r="240" spans="1:6" ht="31.5">
      <c r="A240" s="10" t="s">
        <v>43</v>
      </c>
      <c r="B240" s="11" t="s">
        <v>140</v>
      </c>
      <c r="C240" s="11" t="s">
        <v>44</v>
      </c>
      <c r="D240" s="4">
        <v>1000</v>
      </c>
      <c r="E240" s="4"/>
      <c r="F240" s="55">
        <f t="shared" si="8"/>
        <v>1000</v>
      </c>
    </row>
    <row r="241" spans="1:6" ht="31.5">
      <c r="A241" s="5" t="s">
        <v>195</v>
      </c>
      <c r="B241" s="7" t="s">
        <v>197</v>
      </c>
      <c r="C241" s="7"/>
      <c r="D241" s="6">
        <f>D242+D245+D248+D253+D256+D251</f>
        <v>11250</v>
      </c>
      <c r="E241" s="6">
        <f>E242+E245+E248+E253+E256+E251</f>
        <v>0</v>
      </c>
      <c r="F241" s="6">
        <f t="shared" si="8"/>
        <v>11250</v>
      </c>
    </row>
    <row r="242" spans="1:6" ht="55.5" customHeight="1">
      <c r="A242" s="23" t="s">
        <v>196</v>
      </c>
      <c r="B242" s="24" t="s">
        <v>198</v>
      </c>
      <c r="C242" s="24"/>
      <c r="D242" s="25">
        <f>D243</f>
        <v>1500</v>
      </c>
      <c r="E242" s="25">
        <f>E243</f>
        <v>0</v>
      </c>
      <c r="F242" s="55">
        <f t="shared" si="8"/>
        <v>1500</v>
      </c>
    </row>
    <row r="243" spans="1:6" ht="47.25">
      <c r="A243" s="48" t="s">
        <v>246</v>
      </c>
      <c r="B243" s="41" t="s">
        <v>198</v>
      </c>
      <c r="C243" s="41"/>
      <c r="D243" s="40">
        <f>D244</f>
        <v>1500</v>
      </c>
      <c r="E243" s="40">
        <f>E244</f>
        <v>0</v>
      </c>
      <c r="F243" s="55">
        <f t="shared" si="8"/>
        <v>1500</v>
      </c>
    </row>
    <row r="244" spans="1:6" ht="31.5">
      <c r="A244" s="10" t="s">
        <v>43</v>
      </c>
      <c r="B244" s="11" t="s">
        <v>198</v>
      </c>
      <c r="C244" s="11" t="s">
        <v>44</v>
      </c>
      <c r="D244" s="4">
        <f>1500</f>
        <v>1500</v>
      </c>
      <c r="E244" s="4"/>
      <c r="F244" s="55">
        <f t="shared" si="8"/>
        <v>1500</v>
      </c>
    </row>
    <row r="245" spans="1:6" ht="77.25" customHeight="1">
      <c r="A245" s="23" t="s">
        <v>201</v>
      </c>
      <c r="B245" s="24" t="s">
        <v>203</v>
      </c>
      <c r="C245" s="24"/>
      <c r="D245" s="25">
        <f>D246</f>
        <v>7000</v>
      </c>
      <c r="E245" s="25">
        <f>E246</f>
        <v>0</v>
      </c>
      <c r="F245" s="55">
        <f t="shared" si="8"/>
        <v>7000</v>
      </c>
    </row>
    <row r="246" spans="1:6" ht="60.75" customHeight="1">
      <c r="A246" s="48" t="s">
        <v>202</v>
      </c>
      <c r="B246" s="41" t="s">
        <v>203</v>
      </c>
      <c r="C246" s="41"/>
      <c r="D246" s="40">
        <f>D247</f>
        <v>7000</v>
      </c>
      <c r="E246" s="40">
        <f>E247</f>
        <v>0</v>
      </c>
      <c r="F246" s="55">
        <f t="shared" si="8"/>
        <v>7000</v>
      </c>
    </row>
    <row r="247" spans="1:6" ht="31.5">
      <c r="A247" s="10" t="s">
        <v>43</v>
      </c>
      <c r="B247" s="11" t="s">
        <v>203</v>
      </c>
      <c r="C247" s="11" t="s">
        <v>44</v>
      </c>
      <c r="D247" s="4">
        <v>7000</v>
      </c>
      <c r="E247" s="4"/>
      <c r="F247" s="55">
        <f t="shared" si="8"/>
        <v>7000</v>
      </c>
    </row>
    <row r="248" spans="1:6" ht="47.25">
      <c r="A248" s="23" t="s">
        <v>204</v>
      </c>
      <c r="B248" s="24" t="s">
        <v>206</v>
      </c>
      <c r="C248" s="24"/>
      <c r="D248" s="25">
        <f>D249</f>
        <v>800</v>
      </c>
      <c r="E248" s="25">
        <f>E249</f>
        <v>0</v>
      </c>
      <c r="F248" s="55">
        <f t="shared" si="8"/>
        <v>800</v>
      </c>
    </row>
    <row r="249" spans="1:6" ht="31.5">
      <c r="A249" s="48" t="s">
        <v>205</v>
      </c>
      <c r="B249" s="41" t="s">
        <v>206</v>
      </c>
      <c r="C249" s="41"/>
      <c r="D249" s="40">
        <f>D250</f>
        <v>800</v>
      </c>
      <c r="E249" s="40">
        <f>E250</f>
        <v>0</v>
      </c>
      <c r="F249" s="55">
        <f t="shared" si="8"/>
        <v>800</v>
      </c>
    </row>
    <row r="250" spans="1:6" ht="31.5">
      <c r="A250" s="10" t="s">
        <v>43</v>
      </c>
      <c r="B250" s="11" t="s">
        <v>206</v>
      </c>
      <c r="C250" s="11" t="s">
        <v>44</v>
      </c>
      <c r="D250" s="4">
        <f>600+200</f>
        <v>800</v>
      </c>
      <c r="E250" s="4"/>
      <c r="F250" s="55">
        <f t="shared" si="8"/>
        <v>800</v>
      </c>
    </row>
    <row r="251" spans="1:6" ht="31.5">
      <c r="A251" s="48" t="s">
        <v>247</v>
      </c>
      <c r="B251" s="41" t="s">
        <v>248</v>
      </c>
      <c r="C251" s="41"/>
      <c r="D251" s="40">
        <f>D252</f>
        <v>400</v>
      </c>
      <c r="E251" s="40">
        <f>E252</f>
        <v>0</v>
      </c>
      <c r="F251" s="55">
        <f t="shared" si="8"/>
        <v>400</v>
      </c>
    </row>
    <row r="252" spans="1:6" ht="31.5">
      <c r="A252" s="10" t="s">
        <v>43</v>
      </c>
      <c r="B252" s="11" t="s">
        <v>248</v>
      </c>
      <c r="C252" s="11" t="s">
        <v>44</v>
      </c>
      <c r="D252" s="4">
        <v>400</v>
      </c>
      <c r="E252" s="4"/>
      <c r="F252" s="55">
        <f t="shared" si="8"/>
        <v>400</v>
      </c>
    </row>
    <row r="253" spans="1:6" ht="45" customHeight="1">
      <c r="A253" s="23" t="s">
        <v>217</v>
      </c>
      <c r="B253" s="24" t="s">
        <v>216</v>
      </c>
      <c r="C253" s="24"/>
      <c r="D253" s="25">
        <f>D254</f>
        <v>1050</v>
      </c>
      <c r="E253" s="25">
        <f>E254</f>
        <v>0</v>
      </c>
      <c r="F253" s="55">
        <f t="shared" si="8"/>
        <v>1050</v>
      </c>
    </row>
    <row r="254" spans="1:6" ht="15.75">
      <c r="A254" s="48" t="s">
        <v>215</v>
      </c>
      <c r="B254" s="41" t="s">
        <v>216</v>
      </c>
      <c r="C254" s="41"/>
      <c r="D254" s="40">
        <f>D255</f>
        <v>1050</v>
      </c>
      <c r="E254" s="40">
        <f>E255</f>
        <v>0</v>
      </c>
      <c r="F254" s="55">
        <f t="shared" si="8"/>
        <v>1050</v>
      </c>
    </row>
    <row r="255" spans="1:6" ht="31.5">
      <c r="A255" s="10" t="s">
        <v>43</v>
      </c>
      <c r="B255" s="11" t="s">
        <v>216</v>
      </c>
      <c r="C255" s="11" t="s">
        <v>44</v>
      </c>
      <c r="D255" s="4">
        <v>1050</v>
      </c>
      <c r="E255" s="4"/>
      <c r="F255" s="55">
        <f t="shared" si="8"/>
        <v>1050</v>
      </c>
    </row>
    <row r="256" spans="1:6" ht="63">
      <c r="A256" s="23" t="s">
        <v>218</v>
      </c>
      <c r="B256" s="24" t="s">
        <v>220</v>
      </c>
      <c r="C256" s="24"/>
      <c r="D256" s="25">
        <f>D257</f>
        <v>500</v>
      </c>
      <c r="E256" s="25">
        <f>E257</f>
        <v>0</v>
      </c>
      <c r="F256" s="55">
        <f t="shared" si="8"/>
        <v>500</v>
      </c>
    </row>
    <row r="257" spans="1:6" ht="31.5">
      <c r="A257" s="48" t="s">
        <v>219</v>
      </c>
      <c r="B257" s="41" t="s">
        <v>220</v>
      </c>
      <c r="C257" s="41"/>
      <c r="D257" s="40">
        <f>D258</f>
        <v>500</v>
      </c>
      <c r="E257" s="40">
        <f>E258</f>
        <v>0</v>
      </c>
      <c r="F257" s="55">
        <f t="shared" si="8"/>
        <v>500</v>
      </c>
    </row>
    <row r="258" spans="1:6" ht="15.75">
      <c r="A258" s="10" t="s">
        <v>63</v>
      </c>
      <c r="B258" s="11" t="s">
        <v>220</v>
      </c>
      <c r="C258" s="11" t="s">
        <v>62</v>
      </c>
      <c r="D258" s="4">
        <v>500</v>
      </c>
      <c r="E258" s="4"/>
      <c r="F258" s="55">
        <f t="shared" si="8"/>
        <v>500</v>
      </c>
    </row>
    <row r="259" spans="1:6" ht="15.75">
      <c r="A259" s="6" t="s">
        <v>29</v>
      </c>
      <c r="B259" s="7" t="s">
        <v>207</v>
      </c>
      <c r="C259" s="7"/>
      <c r="D259" s="6">
        <f>D260+D262+D267</f>
        <v>63346.61</v>
      </c>
      <c r="E259" s="6">
        <f>E260+E262+E267</f>
        <v>69118.59</v>
      </c>
      <c r="F259" s="6">
        <f t="shared" si="8"/>
        <v>132465.2</v>
      </c>
    </row>
    <row r="260" spans="1:6" ht="55.5" customHeight="1">
      <c r="A260" s="48" t="s">
        <v>30</v>
      </c>
      <c r="B260" s="41" t="s">
        <v>207</v>
      </c>
      <c r="C260" s="41"/>
      <c r="D260" s="40">
        <f>D261</f>
        <v>2000</v>
      </c>
      <c r="E260" s="40">
        <f>E261</f>
        <v>0</v>
      </c>
      <c r="F260" s="55">
        <f t="shared" si="8"/>
        <v>2000</v>
      </c>
    </row>
    <row r="261" spans="1:6" ht="15.75">
      <c r="A261" s="10" t="s">
        <v>63</v>
      </c>
      <c r="B261" s="11" t="s">
        <v>207</v>
      </c>
      <c r="C261" s="11" t="s">
        <v>62</v>
      </c>
      <c r="D261" s="4">
        <v>2000</v>
      </c>
      <c r="E261" s="4"/>
      <c r="F261" s="55">
        <f t="shared" si="8"/>
        <v>2000</v>
      </c>
    </row>
    <row r="262" spans="1:6" ht="15.75">
      <c r="A262" s="50" t="s">
        <v>212</v>
      </c>
      <c r="B262" s="41" t="s">
        <v>211</v>
      </c>
      <c r="C262" s="41"/>
      <c r="D262" s="40">
        <f>D263+D265</f>
        <v>6000</v>
      </c>
      <c r="E262" s="40">
        <f>E263+E265</f>
        <v>0</v>
      </c>
      <c r="F262" s="55">
        <f t="shared" si="8"/>
        <v>6000</v>
      </c>
    </row>
    <row r="263" spans="1:6" ht="31.5">
      <c r="A263" s="50" t="s">
        <v>25</v>
      </c>
      <c r="B263" s="41" t="s">
        <v>213</v>
      </c>
      <c r="C263" s="41"/>
      <c r="D263" s="40">
        <f>D264</f>
        <v>5000</v>
      </c>
      <c r="E263" s="40">
        <f>E264</f>
        <v>0</v>
      </c>
      <c r="F263" s="55">
        <f t="shared" si="8"/>
        <v>5000</v>
      </c>
    </row>
    <row r="264" spans="1:6" ht="15.75">
      <c r="A264" s="12" t="s">
        <v>63</v>
      </c>
      <c r="B264" s="11" t="s">
        <v>213</v>
      </c>
      <c r="C264" s="11" t="s">
        <v>62</v>
      </c>
      <c r="D264" s="4">
        <v>5000</v>
      </c>
      <c r="E264" s="4"/>
      <c r="F264" s="55">
        <f t="shared" si="8"/>
        <v>5000</v>
      </c>
    </row>
    <row r="265" spans="1:6" ht="78.75">
      <c r="A265" s="48" t="s">
        <v>26</v>
      </c>
      <c r="B265" s="41" t="s">
        <v>214</v>
      </c>
      <c r="C265" s="41"/>
      <c r="D265" s="40">
        <f>D266</f>
        <v>1000</v>
      </c>
      <c r="E265" s="40">
        <f>E266</f>
        <v>0</v>
      </c>
      <c r="F265" s="55">
        <f t="shared" si="8"/>
        <v>1000</v>
      </c>
    </row>
    <row r="266" spans="1:6" ht="15.75">
      <c r="A266" s="10" t="s">
        <v>63</v>
      </c>
      <c r="B266" s="11" t="s">
        <v>214</v>
      </c>
      <c r="C266" s="11" t="s">
        <v>62</v>
      </c>
      <c r="D266" s="4">
        <v>1000</v>
      </c>
      <c r="E266" s="4"/>
      <c r="F266" s="55">
        <f t="shared" si="8"/>
        <v>1000</v>
      </c>
    </row>
    <row r="267" spans="1:6" ht="47.25">
      <c r="A267" s="48" t="s">
        <v>236</v>
      </c>
      <c r="B267" s="41" t="s">
        <v>222</v>
      </c>
      <c r="C267" s="41"/>
      <c r="D267" s="40">
        <f>D268</f>
        <v>55346.61</v>
      </c>
      <c r="E267" s="40">
        <f>E268</f>
        <v>69118.59</v>
      </c>
      <c r="F267" s="55">
        <f>55346.61+E267</f>
        <v>124465.2</v>
      </c>
    </row>
    <row r="268" spans="1:6" ht="31.5">
      <c r="A268" s="10" t="s">
        <v>221</v>
      </c>
      <c r="B268" s="11" t="s">
        <v>222</v>
      </c>
      <c r="C268" s="11" t="s">
        <v>223</v>
      </c>
      <c r="D268" s="4">
        <v>55346.61</v>
      </c>
      <c r="E268" s="4">
        <f>178.3+67540.29+1400</f>
        <v>69118.59</v>
      </c>
      <c r="F268" s="55">
        <f>D268+E268</f>
        <v>124465.2</v>
      </c>
    </row>
    <row r="269" spans="1:6" ht="15.75">
      <c r="A269" s="19" t="s">
        <v>9</v>
      </c>
      <c r="B269" s="20"/>
      <c r="C269" s="20"/>
      <c r="D269" s="21">
        <f>D259+D172+D146+D128+D67+D37+D17+D203+D225+D234+D241</f>
        <v>958109.82</v>
      </c>
      <c r="E269" s="21">
        <f>E259+E172+E146+E128+E67+E37+E17+E203+E225+E234+E241</f>
        <v>74906.37</v>
      </c>
      <c r="F269" s="65">
        <f>D269+E269</f>
        <v>1033016.19</v>
      </c>
    </row>
  </sheetData>
  <sheetProtection/>
  <autoFilter ref="A17:D269"/>
  <mergeCells count="14">
    <mergeCell ref="A15:A16"/>
    <mergeCell ref="B15:B16"/>
    <mergeCell ref="C15:C16"/>
    <mergeCell ref="C14:F14"/>
    <mergeCell ref="B11:F11"/>
    <mergeCell ref="A13:F13"/>
    <mergeCell ref="B2:F2"/>
    <mergeCell ref="A7:F7"/>
    <mergeCell ref="A8:F8"/>
    <mergeCell ref="A9:F9"/>
    <mergeCell ref="B10:F10"/>
    <mergeCell ref="B3:F3"/>
    <mergeCell ref="B4:F4"/>
    <mergeCell ref="B5:F5"/>
  </mergeCells>
  <printOptions/>
  <pageMargins left="0.79" right="0.16" top="0.42" bottom="0.25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2017-05-10T08:26:16Z</cp:lastPrinted>
  <dcterms:created xsi:type="dcterms:W3CDTF">1996-10-08T23:32:33Z</dcterms:created>
  <dcterms:modified xsi:type="dcterms:W3CDTF">2017-05-24T13:16:49Z</dcterms:modified>
  <cp:category/>
  <cp:version/>
  <cp:contentType/>
  <cp:contentStatus/>
</cp:coreProperties>
</file>